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3410" windowHeight="11055" tabRatio="778" activeTab="1"/>
  </bookViews>
  <sheets>
    <sheet name="ORÇAMENTO RESUMO" sheetId="24" r:id="rId1"/>
    <sheet name="CRONOGRAMA" sheetId="58" r:id="rId2"/>
  </sheets>
  <definedNames>
    <definedName name="_xlnm._FilterDatabase" localSheetId="0" hidden="1">'ORÇAMENTO RESUMO'!$A$18:$Q$604</definedName>
    <definedName name="_xlnm.Print_Area" localSheetId="1">CRONOGRAMA!$A$1:$Q$85</definedName>
    <definedName name="_xlnm.Print_Area" localSheetId="0">'ORÇAMENTO RESUMO'!$A$1:$G$614</definedName>
    <definedName name="DadosExternos15" localSheetId="0">'ORÇAMENTO RESUMO'!$A$16:$A$588</definedName>
    <definedName name="DadosExternos16" localSheetId="0">'ORÇAMENTO RESUMO'!$A$16:$A$588</definedName>
    <definedName name="DadosExternos17" localSheetId="0">'ORÇAMENTO RESUMO'!$A$16:$A$588</definedName>
    <definedName name="DadosExternos18" localSheetId="0">'ORÇAMENTO RESUMO'!$A$19:$C$604</definedName>
    <definedName name="DadosExternos2" localSheetId="0">'ORÇAMENTO RESUMO'!$A$16:$A$588</definedName>
    <definedName name="DadosExternos5" localSheetId="0">'ORÇAMENTO RESUMO'!$A$16:$A$588</definedName>
    <definedName name="DadosExternos6" localSheetId="0">'ORÇAMENTO RESUMO'!$A$16:$A$588</definedName>
  </definedNames>
  <calcPr calcId="144525"/>
</workbook>
</file>

<file path=xl/calcChain.xml><?xml version="1.0" encoding="utf-8"?>
<calcChain xmlns="http://schemas.openxmlformats.org/spreadsheetml/2006/main">
  <c r="E527" i="24" l="1"/>
  <c r="E506" i="24"/>
  <c r="E466" i="24"/>
  <c r="E453" i="24"/>
  <c r="E443" i="24"/>
  <c r="E442" i="24"/>
  <c r="E441" i="24"/>
  <c r="E440" i="24"/>
  <c r="E439" i="24"/>
  <c r="E437" i="24"/>
  <c r="E435" i="24"/>
  <c r="E390" i="24"/>
  <c r="E389" i="24"/>
  <c r="E348" i="24"/>
  <c r="E342" i="24"/>
  <c r="E336" i="24"/>
  <c r="E331" i="24"/>
  <c r="E22" i="24"/>
  <c r="O71" i="58" l="1"/>
  <c r="J71" i="58"/>
  <c r="I71" i="58"/>
  <c r="H71" i="58"/>
  <c r="G71" i="58"/>
  <c r="O70" i="58"/>
  <c r="N70" i="58"/>
  <c r="M70" i="58"/>
  <c r="L70" i="58"/>
  <c r="K70" i="58"/>
  <c r="J70" i="58"/>
  <c r="I70" i="58"/>
  <c r="H70" i="58"/>
  <c r="G70" i="58"/>
  <c r="F70" i="58"/>
  <c r="E70" i="58"/>
  <c r="P70" i="58" s="1"/>
  <c r="D70" i="58"/>
  <c r="N69" i="58"/>
  <c r="M69" i="58"/>
  <c r="L69" i="58"/>
  <c r="K69" i="58"/>
  <c r="F69" i="58"/>
  <c r="E69" i="58"/>
  <c r="D69" i="58"/>
  <c r="O68" i="58"/>
  <c r="N68" i="58"/>
  <c r="M68" i="58"/>
  <c r="L68" i="58"/>
  <c r="K68" i="58"/>
  <c r="J68" i="58"/>
  <c r="I68" i="58"/>
  <c r="H68" i="58"/>
  <c r="G68" i="58"/>
  <c r="F68" i="58"/>
  <c r="E68" i="58"/>
  <c r="D68" i="58"/>
  <c r="P68" i="58" s="1"/>
  <c r="O67" i="58"/>
  <c r="J67" i="58"/>
  <c r="I67" i="58"/>
  <c r="H67" i="58"/>
  <c r="G67" i="58"/>
  <c r="O66" i="58"/>
  <c r="N66" i="58"/>
  <c r="M66" i="58"/>
  <c r="L66" i="58"/>
  <c r="K66" i="58"/>
  <c r="J66" i="58"/>
  <c r="I66" i="58"/>
  <c r="H66" i="58"/>
  <c r="G66" i="58"/>
  <c r="F66" i="58"/>
  <c r="E66" i="58"/>
  <c r="P66" i="58" s="1"/>
  <c r="D66" i="58"/>
  <c r="N65" i="58"/>
  <c r="M65" i="58"/>
  <c r="L65" i="58"/>
  <c r="K65" i="58"/>
  <c r="F65" i="58"/>
  <c r="E65" i="58"/>
  <c r="D65" i="58"/>
  <c r="O64" i="58"/>
  <c r="N64" i="58"/>
  <c r="M64" i="58"/>
  <c r="L64" i="58"/>
  <c r="K64" i="58"/>
  <c r="J64" i="58"/>
  <c r="I64" i="58"/>
  <c r="H64" i="58"/>
  <c r="G64" i="58"/>
  <c r="F64" i="58"/>
  <c r="E64" i="58"/>
  <c r="D64" i="58"/>
  <c r="P64" i="58" s="1"/>
  <c r="O63" i="58"/>
  <c r="J63" i="58"/>
  <c r="I63" i="58"/>
  <c r="H63" i="58"/>
  <c r="G63" i="58"/>
  <c r="O62" i="58"/>
  <c r="N62" i="58"/>
  <c r="M62" i="58"/>
  <c r="L62" i="58"/>
  <c r="K62" i="58"/>
  <c r="J62" i="58"/>
  <c r="I62" i="58"/>
  <c r="H62" i="58"/>
  <c r="G62" i="58"/>
  <c r="F62" i="58"/>
  <c r="E62" i="58"/>
  <c r="P62" i="58" s="1"/>
  <c r="D62" i="58"/>
  <c r="N61" i="58"/>
  <c r="M61" i="58"/>
  <c r="L61" i="58"/>
  <c r="K61" i="58"/>
  <c r="F61" i="58"/>
  <c r="E61" i="58"/>
  <c r="D61" i="58"/>
  <c r="O60" i="58"/>
  <c r="N60" i="58"/>
  <c r="M60" i="58"/>
  <c r="L60" i="58"/>
  <c r="K60" i="58"/>
  <c r="J60" i="58"/>
  <c r="I60" i="58"/>
  <c r="H60" i="58"/>
  <c r="G60" i="58"/>
  <c r="F60" i="58"/>
  <c r="E60" i="58"/>
  <c r="D60" i="58"/>
  <c r="P60" i="58" s="1"/>
  <c r="O59" i="58"/>
  <c r="J59" i="58"/>
  <c r="I59" i="58"/>
  <c r="H59" i="58"/>
  <c r="G59" i="58"/>
  <c r="O58" i="58"/>
  <c r="N58" i="58"/>
  <c r="M58" i="58"/>
  <c r="L58" i="58"/>
  <c r="K58" i="58"/>
  <c r="J58" i="58"/>
  <c r="I58" i="58"/>
  <c r="H58" i="58"/>
  <c r="G58" i="58"/>
  <c r="F58" i="58"/>
  <c r="E58" i="58"/>
  <c r="P58" i="58" s="1"/>
  <c r="D58" i="58"/>
  <c r="N57" i="58"/>
  <c r="M57" i="58"/>
  <c r="L57" i="58"/>
  <c r="K57" i="58"/>
  <c r="F57" i="58"/>
  <c r="E57" i="58"/>
  <c r="D57" i="58"/>
  <c r="O56" i="58"/>
  <c r="N56" i="58"/>
  <c r="M56" i="58"/>
  <c r="L56" i="58"/>
  <c r="K56" i="58"/>
  <c r="J56" i="58"/>
  <c r="I56" i="58"/>
  <c r="H56" i="58"/>
  <c r="G56" i="58"/>
  <c r="F56" i="58"/>
  <c r="E56" i="58"/>
  <c r="D56" i="58"/>
  <c r="P56" i="58" s="1"/>
  <c r="O55" i="58"/>
  <c r="J55" i="58"/>
  <c r="I55" i="58"/>
  <c r="H55" i="58"/>
  <c r="G55" i="58"/>
  <c r="O54" i="58"/>
  <c r="N54" i="58"/>
  <c r="M54" i="58"/>
  <c r="L54" i="58"/>
  <c r="K54" i="58"/>
  <c r="J54" i="58"/>
  <c r="I54" i="58"/>
  <c r="H54" i="58"/>
  <c r="G54" i="58"/>
  <c r="F54" i="58"/>
  <c r="E54" i="58"/>
  <c r="D54" i="58"/>
  <c r="N53" i="58"/>
  <c r="M53" i="58"/>
  <c r="L53" i="58"/>
  <c r="K53" i="58"/>
  <c r="F53" i="58"/>
  <c r="E53" i="58"/>
  <c r="D53" i="58"/>
  <c r="O52" i="58"/>
  <c r="N52" i="58"/>
  <c r="M52" i="58"/>
  <c r="L52" i="58"/>
  <c r="K52" i="58"/>
  <c r="J52" i="58"/>
  <c r="I52" i="58"/>
  <c r="H52" i="58"/>
  <c r="G52" i="58"/>
  <c r="F52" i="58"/>
  <c r="E52" i="58"/>
  <c r="D52" i="58"/>
  <c r="P52" i="58" s="1"/>
  <c r="O43" i="58"/>
  <c r="J43" i="58"/>
  <c r="I43" i="58"/>
  <c r="H43" i="58"/>
  <c r="G43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N41" i="58"/>
  <c r="M41" i="58"/>
  <c r="L41" i="58"/>
  <c r="K41" i="58"/>
  <c r="F41" i="58"/>
  <c r="E41" i="58"/>
  <c r="D41" i="58"/>
  <c r="O40" i="58"/>
  <c r="N40" i="58"/>
  <c r="M40" i="58"/>
  <c r="L40" i="58"/>
  <c r="K40" i="58"/>
  <c r="J40" i="58"/>
  <c r="I40" i="58"/>
  <c r="H40" i="58"/>
  <c r="G40" i="58"/>
  <c r="F40" i="58"/>
  <c r="E40" i="58"/>
  <c r="D40" i="58"/>
  <c r="P40" i="58" s="1"/>
  <c r="O39" i="58"/>
  <c r="J39" i="58"/>
  <c r="I39" i="58"/>
  <c r="H39" i="58"/>
  <c r="G39" i="58"/>
  <c r="O38" i="58"/>
  <c r="N38" i="58"/>
  <c r="M38" i="58"/>
  <c r="L38" i="58"/>
  <c r="K38" i="58"/>
  <c r="J38" i="58"/>
  <c r="I38" i="58"/>
  <c r="H38" i="58"/>
  <c r="G38" i="58"/>
  <c r="F38" i="58"/>
  <c r="E38" i="58"/>
  <c r="D38" i="58"/>
  <c r="T30" i="58"/>
  <c r="T29" i="58"/>
  <c r="T28" i="58"/>
  <c r="T27" i="58"/>
  <c r="T26" i="58"/>
  <c r="T25" i="58"/>
  <c r="T24" i="58"/>
  <c r="T23" i="58"/>
  <c r="T22" i="58"/>
  <c r="T21" i="58"/>
  <c r="T20" i="58"/>
  <c r="T19" i="58"/>
  <c r="T18" i="58"/>
  <c r="I18" i="58"/>
  <c r="H18" i="58"/>
  <c r="G18" i="58"/>
  <c r="F18" i="58"/>
  <c r="E18" i="58"/>
  <c r="D18" i="58"/>
  <c r="T17" i="58"/>
  <c r="T16" i="58"/>
  <c r="T15" i="58"/>
  <c r="T14" i="58"/>
  <c r="T13" i="58"/>
  <c r="Q9" i="58"/>
  <c r="N71" i="58" s="1"/>
  <c r="P54" i="58" l="1"/>
  <c r="P38" i="58"/>
  <c r="P42" i="58"/>
  <c r="P69" i="58"/>
  <c r="K39" i="58"/>
  <c r="G41" i="58"/>
  <c r="O41" i="58"/>
  <c r="K43" i="58"/>
  <c r="G53" i="58"/>
  <c r="P53" i="58" s="1"/>
  <c r="O53" i="58"/>
  <c r="K55" i="58"/>
  <c r="G57" i="58"/>
  <c r="P57" i="58" s="1"/>
  <c r="O57" i="58"/>
  <c r="K59" i="58"/>
  <c r="G61" i="58"/>
  <c r="O61" i="58"/>
  <c r="K63" i="58"/>
  <c r="G65" i="58"/>
  <c r="P65" i="58" s="1"/>
  <c r="O65" i="58"/>
  <c r="K67" i="58"/>
  <c r="G69" i="58"/>
  <c r="O69" i="58"/>
  <c r="K71" i="58"/>
  <c r="D39" i="58"/>
  <c r="L39" i="58"/>
  <c r="H41" i="58"/>
  <c r="P41" i="58" s="1"/>
  <c r="D43" i="58"/>
  <c r="L43" i="58"/>
  <c r="H53" i="58"/>
  <c r="D55" i="58"/>
  <c r="L55" i="58"/>
  <c r="H57" i="58"/>
  <c r="D59" i="58"/>
  <c r="P59" i="58" s="1"/>
  <c r="L59" i="58"/>
  <c r="H61" i="58"/>
  <c r="P61" i="58" s="1"/>
  <c r="D63" i="58"/>
  <c r="P63" i="58" s="1"/>
  <c r="L63" i="58"/>
  <c r="H65" i="58"/>
  <c r="D67" i="58"/>
  <c r="L67" i="58"/>
  <c r="H69" i="58"/>
  <c r="D71" i="58"/>
  <c r="L71" i="58"/>
  <c r="E39" i="58"/>
  <c r="M39" i="58"/>
  <c r="I41" i="58"/>
  <c r="E43" i="58"/>
  <c r="M43" i="58"/>
  <c r="I53" i="58"/>
  <c r="E55" i="58"/>
  <c r="M55" i="58"/>
  <c r="I57" i="58"/>
  <c r="E59" i="58"/>
  <c r="M59" i="58"/>
  <c r="I61" i="58"/>
  <c r="E63" i="58"/>
  <c r="M63" i="58"/>
  <c r="I65" i="58"/>
  <c r="E67" i="58"/>
  <c r="M67" i="58"/>
  <c r="I69" i="58"/>
  <c r="E71" i="58"/>
  <c r="M71" i="58"/>
  <c r="F39" i="58"/>
  <c r="N39" i="58"/>
  <c r="J41" i="58"/>
  <c r="F43" i="58"/>
  <c r="N43" i="58"/>
  <c r="J53" i="58"/>
  <c r="F55" i="58"/>
  <c r="N55" i="58"/>
  <c r="J57" i="58"/>
  <c r="F59" i="58"/>
  <c r="N59" i="58"/>
  <c r="J61" i="58"/>
  <c r="F63" i="58"/>
  <c r="N63" i="58"/>
  <c r="J65" i="58"/>
  <c r="F67" i="58"/>
  <c r="N67" i="58"/>
  <c r="J69" i="58"/>
  <c r="F71" i="58"/>
  <c r="P67" i="58" l="1"/>
  <c r="P55" i="58"/>
  <c r="P43" i="58"/>
  <c r="P71" i="58"/>
  <c r="P39" i="58"/>
  <c r="F527" i="24" l="1"/>
  <c r="F506" i="24"/>
  <c r="F466" i="24"/>
  <c r="F453" i="24"/>
  <c r="F443" i="24"/>
  <c r="F442" i="24"/>
  <c r="F441" i="24"/>
  <c r="F440" i="24"/>
  <c r="F439" i="24"/>
  <c r="F437" i="24"/>
  <c r="F435" i="24"/>
  <c r="F342" i="24"/>
  <c r="F336" i="24"/>
  <c r="F331" i="24"/>
  <c r="F22" i="24" l="1"/>
  <c r="K527" i="24" l="1"/>
  <c r="K336" i="24"/>
  <c r="K607" i="24"/>
  <c r="K605" i="24"/>
  <c r="F604" i="24"/>
  <c r="K604" i="24" s="1"/>
  <c r="F603" i="24"/>
  <c r="K603" i="24" s="1"/>
  <c r="F602" i="24"/>
  <c r="K602" i="24" s="1"/>
  <c r="F601" i="24"/>
  <c r="K601" i="24" s="1"/>
  <c r="F600" i="24"/>
  <c r="K600" i="24" s="1"/>
  <c r="F599" i="24"/>
  <c r="K599" i="24" s="1"/>
  <c r="F598" i="24"/>
  <c r="K598" i="24" s="1"/>
  <c r="F597" i="24"/>
  <c r="K597" i="24" s="1"/>
  <c r="F596" i="24"/>
  <c r="K596" i="24" s="1"/>
  <c r="F595" i="24"/>
  <c r="K595" i="24" s="1"/>
  <c r="F594" i="24"/>
  <c r="K594" i="24" s="1"/>
  <c r="F593" i="24"/>
  <c r="K593" i="24" s="1"/>
  <c r="F592" i="24"/>
  <c r="K592" i="24" s="1"/>
  <c r="F591" i="24"/>
  <c r="K591" i="24" s="1"/>
  <c r="F590" i="24"/>
  <c r="K590" i="24" s="1"/>
  <c r="F589" i="24"/>
  <c r="K589" i="24" s="1"/>
  <c r="F588" i="24"/>
  <c r="K588" i="24" s="1"/>
  <c r="F587" i="24"/>
  <c r="K587" i="24" s="1"/>
  <c r="F586" i="24"/>
  <c r="K586" i="24" s="1"/>
  <c r="F585" i="24"/>
  <c r="K585" i="24" s="1"/>
  <c r="F584" i="24"/>
  <c r="K584" i="24" s="1"/>
  <c r="F583" i="24"/>
  <c r="K583" i="24" s="1"/>
  <c r="F582" i="24"/>
  <c r="K582" i="24" s="1"/>
  <c r="F581" i="24"/>
  <c r="K581" i="24" s="1"/>
  <c r="F580" i="24"/>
  <c r="K580" i="24" s="1"/>
  <c r="F579" i="24"/>
  <c r="K579" i="24" s="1"/>
  <c r="F578" i="24"/>
  <c r="K578" i="24" s="1"/>
  <c r="F577" i="24"/>
  <c r="K577" i="24" s="1"/>
  <c r="F576" i="24"/>
  <c r="K576" i="24" s="1"/>
  <c r="F575" i="24"/>
  <c r="K575" i="24" s="1"/>
  <c r="F572" i="24"/>
  <c r="K572" i="24" s="1"/>
  <c r="F571" i="24"/>
  <c r="K571" i="24" s="1"/>
  <c r="F570" i="24"/>
  <c r="K570" i="24" s="1"/>
  <c r="F569" i="24"/>
  <c r="K569" i="24" s="1"/>
  <c r="F568" i="24"/>
  <c r="K568" i="24" s="1"/>
  <c r="F567" i="24"/>
  <c r="K567" i="24" s="1"/>
  <c r="F566" i="24"/>
  <c r="K566" i="24" s="1"/>
  <c r="F565" i="24"/>
  <c r="K565" i="24" s="1"/>
  <c r="F564" i="24"/>
  <c r="K564" i="24" s="1"/>
  <c r="F563" i="24"/>
  <c r="K563" i="24" s="1"/>
  <c r="F562" i="24"/>
  <c r="K562" i="24" s="1"/>
  <c r="F561" i="24"/>
  <c r="K561" i="24" s="1"/>
  <c r="F560" i="24"/>
  <c r="K560" i="24" s="1"/>
  <c r="F559" i="24"/>
  <c r="K559" i="24" s="1"/>
  <c r="F558" i="24"/>
  <c r="K558" i="24" s="1"/>
  <c r="F557" i="24"/>
  <c r="K557" i="24" s="1"/>
  <c r="F556" i="24"/>
  <c r="K556" i="24" s="1"/>
  <c r="F555" i="24"/>
  <c r="K555" i="24" s="1"/>
  <c r="F554" i="24"/>
  <c r="K554" i="24" s="1"/>
  <c r="F553" i="24"/>
  <c r="K553" i="24" s="1"/>
  <c r="F552" i="24"/>
  <c r="K552" i="24" s="1"/>
  <c r="F551" i="24"/>
  <c r="K551" i="24" s="1"/>
  <c r="F550" i="24"/>
  <c r="K550" i="24" s="1"/>
  <c r="F549" i="24"/>
  <c r="K549" i="24" s="1"/>
  <c r="F548" i="24"/>
  <c r="K548" i="24" s="1"/>
  <c r="F547" i="24"/>
  <c r="K547" i="24" s="1"/>
  <c r="F546" i="24"/>
  <c r="K546" i="24" s="1"/>
  <c r="F545" i="24"/>
  <c r="K545" i="24" s="1"/>
  <c r="F544" i="24"/>
  <c r="K544" i="24" s="1"/>
  <c r="F543" i="24"/>
  <c r="K543" i="24" s="1"/>
  <c r="F541" i="24"/>
  <c r="K541" i="24" s="1"/>
  <c r="F540" i="24"/>
  <c r="K540" i="24" s="1"/>
  <c r="F539" i="24"/>
  <c r="K539" i="24" s="1"/>
  <c r="F538" i="24"/>
  <c r="K538" i="24" s="1"/>
  <c r="F537" i="24"/>
  <c r="K537" i="24" s="1"/>
  <c r="F536" i="24"/>
  <c r="K536" i="24" s="1"/>
  <c r="F535" i="24"/>
  <c r="K535" i="24" s="1"/>
  <c r="F534" i="24"/>
  <c r="K534" i="24" s="1"/>
  <c r="F533" i="24"/>
  <c r="K533" i="24" s="1"/>
  <c r="F532" i="24"/>
  <c r="K532" i="24" s="1"/>
  <c r="F531" i="24"/>
  <c r="K531" i="24" s="1"/>
  <c r="F530" i="24"/>
  <c r="K530" i="24" s="1"/>
  <c r="F529" i="24"/>
  <c r="K529" i="24" s="1"/>
  <c r="F528" i="24"/>
  <c r="K528" i="24" s="1"/>
  <c r="F525" i="24"/>
  <c r="K525" i="24" s="1"/>
  <c r="F524" i="24"/>
  <c r="K524" i="24" s="1"/>
  <c r="F523" i="24"/>
  <c r="K523" i="24" s="1"/>
  <c r="F522" i="24"/>
  <c r="K522" i="24" s="1"/>
  <c r="F521" i="24"/>
  <c r="K521" i="24" s="1"/>
  <c r="F520" i="24"/>
  <c r="K520" i="24" s="1"/>
  <c r="F519" i="24"/>
  <c r="K519" i="24" s="1"/>
  <c r="F518" i="24"/>
  <c r="K518" i="24" s="1"/>
  <c r="F517" i="24"/>
  <c r="K517" i="24" s="1"/>
  <c r="F516" i="24"/>
  <c r="K516" i="24" s="1"/>
  <c r="F515" i="24"/>
  <c r="K515" i="24" s="1"/>
  <c r="F514" i="24"/>
  <c r="K514" i="24" s="1"/>
  <c r="F513" i="24"/>
  <c r="K513" i="24" s="1"/>
  <c r="F512" i="24"/>
  <c r="K512" i="24" s="1"/>
  <c r="F511" i="24"/>
  <c r="K511" i="24" s="1"/>
  <c r="F510" i="24"/>
  <c r="K510" i="24" s="1"/>
  <c r="F509" i="24"/>
  <c r="K509" i="24" s="1"/>
  <c r="F508" i="24"/>
  <c r="K508" i="24" s="1"/>
  <c r="F507" i="24"/>
  <c r="K507" i="24" s="1"/>
  <c r="F505" i="24"/>
  <c r="K505" i="24" s="1"/>
  <c r="F504" i="24"/>
  <c r="K504" i="24" s="1"/>
  <c r="F503" i="24"/>
  <c r="K503" i="24" s="1"/>
  <c r="F500" i="24"/>
  <c r="K500" i="24" s="1"/>
  <c r="F499" i="24"/>
  <c r="K499" i="24" s="1"/>
  <c r="F498" i="24"/>
  <c r="K498" i="24" s="1"/>
  <c r="F497" i="24"/>
  <c r="K497" i="24" s="1"/>
  <c r="F496" i="24"/>
  <c r="K496" i="24" s="1"/>
  <c r="F495" i="24"/>
  <c r="K495" i="24" s="1"/>
  <c r="F494" i="24"/>
  <c r="K494" i="24" s="1"/>
  <c r="F493" i="24"/>
  <c r="K493" i="24" s="1"/>
  <c r="F492" i="24"/>
  <c r="K492" i="24" s="1"/>
  <c r="F491" i="24"/>
  <c r="K491" i="24" s="1"/>
  <c r="F490" i="24"/>
  <c r="K490" i="24" s="1"/>
  <c r="F489" i="24"/>
  <c r="K489" i="24" s="1"/>
  <c r="F488" i="24"/>
  <c r="K488" i="24" s="1"/>
  <c r="F487" i="24"/>
  <c r="K487" i="24" s="1"/>
  <c r="F486" i="24"/>
  <c r="K486" i="24" s="1"/>
  <c r="F485" i="24"/>
  <c r="K485" i="24" s="1"/>
  <c r="F484" i="24"/>
  <c r="K484" i="24" s="1"/>
  <c r="F483" i="24"/>
  <c r="K483" i="24" s="1"/>
  <c r="F482" i="24"/>
  <c r="K482" i="24" s="1"/>
  <c r="F481" i="24"/>
  <c r="K481" i="24" s="1"/>
  <c r="F480" i="24"/>
  <c r="K480" i="24" s="1"/>
  <c r="F479" i="24"/>
  <c r="K479" i="24" s="1"/>
  <c r="F478" i="24"/>
  <c r="K478" i="24" s="1"/>
  <c r="F477" i="24"/>
  <c r="K477" i="24" s="1"/>
  <c r="F476" i="24"/>
  <c r="K476" i="24" s="1"/>
  <c r="F475" i="24"/>
  <c r="K475" i="24" s="1"/>
  <c r="F474" i="24"/>
  <c r="K474" i="24" s="1"/>
  <c r="F473" i="24"/>
  <c r="K473" i="24" s="1"/>
  <c r="F472" i="24"/>
  <c r="K472" i="24" s="1"/>
  <c r="F471" i="24"/>
  <c r="F469" i="24"/>
  <c r="K469" i="24" s="1"/>
  <c r="F468" i="24"/>
  <c r="K468" i="24" s="1"/>
  <c r="F467" i="24"/>
  <c r="K467" i="24" s="1"/>
  <c r="F464" i="24"/>
  <c r="K464" i="24" s="1"/>
  <c r="F463" i="24"/>
  <c r="K463" i="24" s="1"/>
  <c r="F462" i="24"/>
  <c r="K462" i="24" s="1"/>
  <c r="F461" i="24"/>
  <c r="K461" i="24" s="1"/>
  <c r="F460" i="24"/>
  <c r="K460" i="24" s="1"/>
  <c r="F459" i="24"/>
  <c r="K459" i="24" s="1"/>
  <c r="F458" i="24"/>
  <c r="K458" i="24" s="1"/>
  <c r="F457" i="24"/>
  <c r="F455" i="24"/>
  <c r="K455" i="24" s="1"/>
  <c r="F454" i="24"/>
  <c r="K454" i="24" s="1"/>
  <c r="F452" i="24"/>
  <c r="K452" i="24" s="1"/>
  <c r="F451" i="24"/>
  <c r="K451" i="24" s="1"/>
  <c r="F450" i="24"/>
  <c r="K450" i="24" s="1"/>
  <c r="F449" i="24"/>
  <c r="K449" i="24" s="1"/>
  <c r="F448" i="24"/>
  <c r="K448" i="24" s="1"/>
  <c r="F447" i="24"/>
  <c r="K447" i="24" s="1"/>
  <c r="F446" i="24"/>
  <c r="K446" i="24" s="1"/>
  <c r="F445" i="24"/>
  <c r="K445" i="24" s="1"/>
  <c r="F444" i="24"/>
  <c r="K444" i="24" s="1"/>
  <c r="K443" i="24"/>
  <c r="K442" i="24"/>
  <c r="K441" i="24"/>
  <c r="K440" i="24"/>
  <c r="K439" i="24"/>
  <c r="F436" i="24"/>
  <c r="K436" i="24" s="1"/>
  <c r="F433" i="24"/>
  <c r="K433" i="24" s="1"/>
  <c r="F432" i="24"/>
  <c r="K432" i="24" s="1"/>
  <c r="F431" i="24"/>
  <c r="K431" i="24" s="1"/>
  <c r="F430" i="24"/>
  <c r="K430" i="24" s="1"/>
  <c r="F429" i="24"/>
  <c r="K429" i="24" s="1"/>
  <c r="F428" i="24"/>
  <c r="K428" i="24" s="1"/>
  <c r="F427" i="24"/>
  <c r="K427" i="24" s="1"/>
  <c r="F426" i="24"/>
  <c r="K426" i="24" s="1"/>
  <c r="F425" i="24"/>
  <c r="K425" i="24" s="1"/>
  <c r="F424" i="24"/>
  <c r="K424" i="24" s="1"/>
  <c r="F423" i="24"/>
  <c r="K423" i="24" s="1"/>
  <c r="F422" i="24"/>
  <c r="K422" i="24" s="1"/>
  <c r="F421" i="24"/>
  <c r="K421" i="24" s="1"/>
  <c r="F420" i="24"/>
  <c r="K420" i="24" s="1"/>
  <c r="F419" i="24"/>
  <c r="K419" i="24" s="1"/>
  <c r="F418" i="24"/>
  <c r="K418" i="24" s="1"/>
  <c r="F417" i="24"/>
  <c r="K417" i="24" s="1"/>
  <c r="F416" i="24"/>
  <c r="K416" i="24" s="1"/>
  <c r="F415" i="24"/>
  <c r="K415" i="24" s="1"/>
  <c r="F414" i="24"/>
  <c r="K414" i="24" s="1"/>
  <c r="F413" i="24"/>
  <c r="K413" i="24" s="1"/>
  <c r="F412" i="24"/>
  <c r="K412" i="24" s="1"/>
  <c r="F411" i="24"/>
  <c r="K411" i="24" s="1"/>
  <c r="F410" i="24"/>
  <c r="K410" i="24" s="1"/>
  <c r="F409" i="24"/>
  <c r="F406" i="24"/>
  <c r="K406" i="24" s="1"/>
  <c r="F405" i="24"/>
  <c r="K405" i="24" s="1"/>
  <c r="F404" i="24"/>
  <c r="K404" i="24" s="1"/>
  <c r="F403" i="24"/>
  <c r="K403" i="24" s="1"/>
  <c r="F402" i="24"/>
  <c r="K402" i="24" s="1"/>
  <c r="F401" i="24"/>
  <c r="K401" i="24" s="1"/>
  <c r="F399" i="24"/>
  <c r="F398" i="24"/>
  <c r="K398" i="24" s="1"/>
  <c r="F396" i="24"/>
  <c r="K396" i="24" s="1"/>
  <c r="F395" i="24"/>
  <c r="K395" i="24" s="1"/>
  <c r="F394" i="24"/>
  <c r="K394" i="24" s="1"/>
  <c r="F393" i="24"/>
  <c r="K393" i="24" s="1"/>
  <c r="F392" i="24"/>
  <c r="K392" i="24" s="1"/>
  <c r="F391" i="24"/>
  <c r="K391" i="24" s="1"/>
  <c r="F388" i="24"/>
  <c r="K388" i="24" s="1"/>
  <c r="F387" i="24"/>
  <c r="K387" i="24" s="1"/>
  <c r="F386" i="24"/>
  <c r="K386" i="24" s="1"/>
  <c r="F385" i="24"/>
  <c r="K385" i="24" s="1"/>
  <c r="F384" i="24"/>
  <c r="F382" i="24"/>
  <c r="K382" i="24" s="1"/>
  <c r="F381" i="24"/>
  <c r="K381" i="24" s="1"/>
  <c r="F380" i="24"/>
  <c r="K380" i="24" s="1"/>
  <c r="F379" i="24"/>
  <c r="K379" i="24" s="1"/>
  <c r="F378" i="24"/>
  <c r="K378" i="24" s="1"/>
  <c r="F377" i="24"/>
  <c r="K377" i="24" s="1"/>
  <c r="F376" i="24"/>
  <c r="K376" i="24" s="1"/>
  <c r="F375" i="24"/>
  <c r="K375" i="24" s="1"/>
  <c r="F374" i="24"/>
  <c r="K374" i="24" s="1"/>
  <c r="F372" i="24"/>
  <c r="K372" i="24" s="1"/>
  <c r="F371" i="24"/>
  <c r="K371" i="24" s="1"/>
  <c r="F370" i="24"/>
  <c r="K370" i="24" s="1"/>
  <c r="F369" i="24"/>
  <c r="K369" i="24" s="1"/>
  <c r="F367" i="24"/>
  <c r="K367" i="24" s="1"/>
  <c r="F366" i="24"/>
  <c r="K366" i="24" s="1"/>
  <c r="F365" i="24"/>
  <c r="K365" i="24" s="1"/>
  <c r="F364" i="24"/>
  <c r="K364" i="24" s="1"/>
  <c r="F363" i="24"/>
  <c r="K363" i="24" s="1"/>
  <c r="F362" i="24"/>
  <c r="K362" i="24" s="1"/>
  <c r="F361" i="24"/>
  <c r="K361" i="24" s="1"/>
  <c r="F360" i="24"/>
  <c r="K360" i="24" s="1"/>
  <c r="F359" i="24"/>
  <c r="K359" i="24" s="1"/>
  <c r="F358" i="24"/>
  <c r="K358" i="24" s="1"/>
  <c r="F357" i="24"/>
  <c r="K357" i="24" s="1"/>
  <c r="F356" i="24"/>
  <c r="K356" i="24" s="1"/>
  <c r="F355" i="24"/>
  <c r="K355" i="24" s="1"/>
  <c r="F354" i="24"/>
  <c r="K354" i="24" s="1"/>
  <c r="F353" i="24"/>
  <c r="K353" i="24" s="1"/>
  <c r="F352" i="24"/>
  <c r="K352" i="24" s="1"/>
  <c r="F350" i="24"/>
  <c r="K350" i="24" s="1"/>
  <c r="F349" i="24"/>
  <c r="F346" i="24"/>
  <c r="K346" i="24" s="1"/>
  <c r="F345" i="24"/>
  <c r="K345" i="24" s="1"/>
  <c r="F344" i="24"/>
  <c r="K344" i="24" s="1"/>
  <c r="F343" i="24"/>
  <c r="K343" i="24" s="1"/>
  <c r="F339" i="24"/>
  <c r="K339" i="24" s="1"/>
  <c r="F338" i="24"/>
  <c r="K338" i="24" s="1"/>
  <c r="F337" i="24"/>
  <c r="K337" i="24" s="1"/>
  <c r="F335" i="24"/>
  <c r="K335" i="24" s="1"/>
  <c r="F334" i="24"/>
  <c r="K334" i="24" s="1"/>
  <c r="F333" i="24"/>
  <c r="K333" i="24" s="1"/>
  <c r="F332" i="24"/>
  <c r="K332" i="24" s="1"/>
  <c r="F330" i="24"/>
  <c r="K330" i="24" s="1"/>
  <c r="F329" i="24"/>
  <c r="F328" i="24"/>
  <c r="K328" i="24" s="1"/>
  <c r="F326" i="24"/>
  <c r="K326" i="24" s="1"/>
  <c r="F325" i="24"/>
  <c r="K325" i="24" s="1"/>
  <c r="F324" i="24"/>
  <c r="F321" i="24"/>
  <c r="K321" i="24" s="1"/>
  <c r="F320" i="24"/>
  <c r="K320" i="24" s="1"/>
  <c r="F319" i="24"/>
  <c r="K319" i="24" s="1"/>
  <c r="F318" i="24"/>
  <c r="K318" i="24" s="1"/>
  <c r="F317" i="24"/>
  <c r="K317" i="24" s="1"/>
  <c r="F316" i="24"/>
  <c r="K316" i="24" s="1"/>
  <c r="F315" i="24"/>
  <c r="K315" i="24" s="1"/>
  <c r="F314" i="24"/>
  <c r="K314" i="24" s="1"/>
  <c r="F313" i="24"/>
  <c r="K313" i="24" s="1"/>
  <c r="F312" i="24"/>
  <c r="K312" i="24" s="1"/>
  <c r="F311" i="24"/>
  <c r="K311" i="24" s="1"/>
  <c r="F310" i="24"/>
  <c r="K310" i="24" s="1"/>
  <c r="F309" i="24"/>
  <c r="K309" i="24" s="1"/>
  <c r="F308" i="24"/>
  <c r="K308" i="24" s="1"/>
  <c r="F307" i="24"/>
  <c r="K307" i="24" s="1"/>
  <c r="F306" i="24"/>
  <c r="K306" i="24" s="1"/>
  <c r="F305" i="24"/>
  <c r="K305" i="24" s="1"/>
  <c r="F304" i="24"/>
  <c r="K304" i="24" s="1"/>
  <c r="F303" i="24"/>
  <c r="K303" i="24" s="1"/>
  <c r="F302" i="24"/>
  <c r="K302" i="24" s="1"/>
  <c r="F301" i="24"/>
  <c r="K301" i="24" s="1"/>
  <c r="F299" i="24"/>
  <c r="K299" i="24" s="1"/>
  <c r="F298" i="24"/>
  <c r="K298" i="24" s="1"/>
  <c r="F297" i="24"/>
  <c r="K297" i="24" s="1"/>
  <c r="F296" i="24"/>
  <c r="K296" i="24" s="1"/>
  <c r="F295" i="24"/>
  <c r="K295" i="24" s="1"/>
  <c r="F294" i="24"/>
  <c r="K294" i="24" s="1"/>
  <c r="F293" i="24"/>
  <c r="K293" i="24" s="1"/>
  <c r="F292" i="24"/>
  <c r="K292" i="24" s="1"/>
  <c r="F291" i="24"/>
  <c r="K291" i="24" s="1"/>
  <c r="F290" i="24"/>
  <c r="K290" i="24" s="1"/>
  <c r="F289" i="24"/>
  <c r="K289" i="24" s="1"/>
  <c r="F288" i="24"/>
  <c r="F286" i="24"/>
  <c r="K286" i="24" s="1"/>
  <c r="F285" i="24"/>
  <c r="K285" i="24" s="1"/>
  <c r="F284" i="24"/>
  <c r="K284" i="24" s="1"/>
  <c r="F283" i="24"/>
  <c r="K283" i="24" s="1"/>
  <c r="F282" i="24"/>
  <c r="K282" i="24" s="1"/>
  <c r="F281" i="24"/>
  <c r="K281" i="24" s="1"/>
  <c r="F280" i="24"/>
  <c r="K280" i="24" s="1"/>
  <c r="F279" i="24"/>
  <c r="K279" i="24" s="1"/>
  <c r="F278" i="24"/>
  <c r="K278" i="24" s="1"/>
  <c r="F277" i="24"/>
  <c r="F274" i="24"/>
  <c r="K274" i="24" s="1"/>
  <c r="F273" i="24"/>
  <c r="K273" i="24" s="1"/>
  <c r="F272" i="24"/>
  <c r="K272" i="24" s="1"/>
  <c r="F271" i="24"/>
  <c r="K271" i="24" s="1"/>
  <c r="F270" i="24"/>
  <c r="K270" i="24" s="1"/>
  <c r="F269" i="24"/>
  <c r="K269" i="24" s="1"/>
  <c r="F268" i="24"/>
  <c r="K268" i="24" s="1"/>
  <c r="F267" i="24"/>
  <c r="K267" i="24" s="1"/>
  <c r="F266" i="24"/>
  <c r="K266" i="24" s="1"/>
  <c r="F265" i="24"/>
  <c r="K265" i="24" s="1"/>
  <c r="F264" i="24"/>
  <c r="K264" i="24" s="1"/>
  <c r="F263" i="24"/>
  <c r="K263" i="24" s="1"/>
  <c r="F262" i="24"/>
  <c r="K262" i="24" s="1"/>
  <c r="F261" i="24"/>
  <c r="K261" i="24" s="1"/>
  <c r="F260" i="24"/>
  <c r="K260" i="24" s="1"/>
  <c r="F259" i="24"/>
  <c r="K259" i="24" s="1"/>
  <c r="F258" i="24"/>
  <c r="K258" i="24" s="1"/>
  <c r="F257" i="24"/>
  <c r="K257" i="24" s="1"/>
  <c r="F256" i="24"/>
  <c r="K256" i="24" s="1"/>
  <c r="F255" i="24"/>
  <c r="K255" i="24" s="1"/>
  <c r="F254" i="24"/>
  <c r="K254" i="24" s="1"/>
  <c r="F253" i="24"/>
  <c r="K253" i="24" s="1"/>
  <c r="F252" i="24"/>
  <c r="F250" i="24"/>
  <c r="K250" i="24" s="1"/>
  <c r="F249" i="24"/>
  <c r="K249" i="24" s="1"/>
  <c r="F248" i="24"/>
  <c r="K248" i="24" s="1"/>
  <c r="F247" i="24"/>
  <c r="K247" i="24" s="1"/>
  <c r="F246" i="24"/>
  <c r="K246" i="24" s="1"/>
  <c r="F245" i="24"/>
  <c r="K245" i="24" s="1"/>
  <c r="F244" i="24"/>
  <c r="K244" i="24" s="1"/>
  <c r="F242" i="24"/>
  <c r="K242" i="24" s="1"/>
  <c r="F241" i="24"/>
  <c r="K241" i="24" s="1"/>
  <c r="F240" i="24"/>
  <c r="K240" i="24" s="1"/>
  <c r="F239" i="24"/>
  <c r="F237" i="24"/>
  <c r="K237" i="24" s="1"/>
  <c r="F236" i="24"/>
  <c r="K236" i="24" s="1"/>
  <c r="F235" i="24"/>
  <c r="K235" i="24" s="1"/>
  <c r="F234" i="24"/>
  <c r="K234" i="24" s="1"/>
  <c r="F233" i="24"/>
  <c r="K233" i="24" s="1"/>
  <c r="F232" i="24"/>
  <c r="K232" i="24" s="1"/>
  <c r="F231" i="24"/>
  <c r="K231" i="24" s="1"/>
  <c r="F230" i="24"/>
  <c r="K230" i="24" s="1"/>
  <c r="F229" i="24"/>
  <c r="K229" i="24" s="1"/>
  <c r="F228" i="24"/>
  <c r="K228" i="24" s="1"/>
  <c r="F227" i="24"/>
  <c r="K227" i="24" s="1"/>
  <c r="F226" i="24"/>
  <c r="K226" i="24" s="1"/>
  <c r="F225" i="24"/>
  <c r="K225" i="24" s="1"/>
  <c r="F224" i="24"/>
  <c r="K224" i="24" s="1"/>
  <c r="F223" i="24"/>
  <c r="K223" i="24" s="1"/>
  <c r="F222" i="24"/>
  <c r="K222" i="24" s="1"/>
  <c r="F221" i="24"/>
  <c r="K221" i="24" s="1"/>
  <c r="F220" i="24"/>
  <c r="K220" i="24" s="1"/>
  <c r="F219" i="24"/>
  <c r="K219" i="24" s="1"/>
  <c r="F218" i="24"/>
  <c r="K218" i="24" s="1"/>
  <c r="F217" i="24"/>
  <c r="K217" i="24" s="1"/>
  <c r="F216" i="24"/>
  <c r="K216" i="24" s="1"/>
  <c r="F215" i="24"/>
  <c r="K215" i="24" s="1"/>
  <c r="F214" i="24"/>
  <c r="K214" i="24" s="1"/>
  <c r="F213" i="24"/>
  <c r="K213" i="24" s="1"/>
  <c r="F212" i="24"/>
  <c r="K212" i="24" s="1"/>
  <c r="F211" i="24"/>
  <c r="K211" i="24" s="1"/>
  <c r="F210" i="24"/>
  <c r="K210" i="24" s="1"/>
  <c r="F209" i="24"/>
  <c r="K209" i="24" s="1"/>
  <c r="F208" i="24"/>
  <c r="K208" i="24" s="1"/>
  <c r="F207" i="24"/>
  <c r="K207" i="24" s="1"/>
  <c r="F206" i="24"/>
  <c r="K206" i="24" s="1"/>
  <c r="F205" i="24"/>
  <c r="K205" i="24" s="1"/>
  <c r="F204" i="24"/>
  <c r="K204" i="24" s="1"/>
  <c r="F203" i="24"/>
  <c r="K203" i="24" s="1"/>
  <c r="F202" i="24"/>
  <c r="K202" i="24" s="1"/>
  <c r="F201" i="24"/>
  <c r="K201" i="24" s="1"/>
  <c r="F200" i="24"/>
  <c r="K200" i="24" s="1"/>
  <c r="F199" i="24"/>
  <c r="K199" i="24" s="1"/>
  <c r="F198" i="24"/>
  <c r="F196" i="24"/>
  <c r="K196" i="24" s="1"/>
  <c r="F195" i="24"/>
  <c r="K195" i="24" s="1"/>
  <c r="F194" i="24"/>
  <c r="K194" i="24" s="1"/>
  <c r="F193" i="24"/>
  <c r="K193" i="24" s="1"/>
  <c r="F192" i="24"/>
  <c r="K192" i="24" s="1"/>
  <c r="F191" i="24"/>
  <c r="K191" i="24" s="1"/>
  <c r="F190" i="24"/>
  <c r="K190" i="24" s="1"/>
  <c r="F189" i="24"/>
  <c r="K189" i="24" s="1"/>
  <c r="F188" i="24"/>
  <c r="K188" i="24" s="1"/>
  <c r="F187" i="24"/>
  <c r="K187" i="24" s="1"/>
  <c r="F186" i="24"/>
  <c r="K186" i="24" s="1"/>
  <c r="F185" i="24"/>
  <c r="K185" i="24" s="1"/>
  <c r="F184" i="24"/>
  <c r="K184" i="24" s="1"/>
  <c r="F183" i="24"/>
  <c r="K183" i="24" s="1"/>
  <c r="F182" i="24"/>
  <c r="K182" i="24" s="1"/>
  <c r="F181" i="24"/>
  <c r="K181" i="24" s="1"/>
  <c r="F180" i="24"/>
  <c r="K180" i="24" s="1"/>
  <c r="F179" i="24"/>
  <c r="K179" i="24" s="1"/>
  <c r="F178" i="24"/>
  <c r="K178" i="24" s="1"/>
  <c r="F177" i="24"/>
  <c r="K177" i="24" s="1"/>
  <c r="F176" i="24"/>
  <c r="K176" i="24" s="1"/>
  <c r="F175" i="24"/>
  <c r="K175" i="24" s="1"/>
  <c r="F174" i="24"/>
  <c r="K174" i="24" s="1"/>
  <c r="F173" i="24"/>
  <c r="K173" i="24" s="1"/>
  <c r="F172" i="24"/>
  <c r="K172" i="24" s="1"/>
  <c r="F171" i="24"/>
  <c r="K171" i="24" s="1"/>
  <c r="F170" i="24"/>
  <c r="K170" i="24" s="1"/>
  <c r="F169" i="24"/>
  <c r="K169" i="24" s="1"/>
  <c r="F168" i="24"/>
  <c r="K168" i="24" s="1"/>
  <c r="F167" i="24"/>
  <c r="K167" i="24" s="1"/>
  <c r="F166" i="24"/>
  <c r="K166" i="24" s="1"/>
  <c r="F165" i="24"/>
  <c r="K165" i="24" s="1"/>
  <c r="F164" i="24"/>
  <c r="K164" i="24" s="1"/>
  <c r="F163" i="24"/>
  <c r="K163" i="24" s="1"/>
  <c r="F162" i="24"/>
  <c r="K162" i="24" s="1"/>
  <c r="F161" i="24"/>
  <c r="K161" i="24" s="1"/>
  <c r="F160" i="24"/>
  <c r="K160" i="24" s="1"/>
  <c r="F159" i="24"/>
  <c r="K159" i="24" s="1"/>
  <c r="F158" i="24"/>
  <c r="K158" i="24" s="1"/>
  <c r="F157" i="24"/>
  <c r="K157" i="24" s="1"/>
  <c r="F156" i="24"/>
  <c r="K156" i="24" s="1"/>
  <c r="F155" i="24"/>
  <c r="K155" i="24" s="1"/>
  <c r="F154" i="24"/>
  <c r="K154" i="24" s="1"/>
  <c r="F153" i="24"/>
  <c r="K153" i="24" s="1"/>
  <c r="F152" i="24"/>
  <c r="K152" i="24" s="1"/>
  <c r="F151" i="24"/>
  <c r="K151" i="24" s="1"/>
  <c r="F150" i="24"/>
  <c r="K150" i="24" s="1"/>
  <c r="F149" i="24"/>
  <c r="K149" i="24" s="1"/>
  <c r="F148" i="24"/>
  <c r="K148" i="24" s="1"/>
  <c r="F147" i="24"/>
  <c r="K147" i="24" s="1"/>
  <c r="F146" i="24"/>
  <c r="K146" i="24" s="1"/>
  <c r="F145" i="24"/>
  <c r="K145" i="24" s="1"/>
  <c r="F144" i="24"/>
  <c r="K144" i="24" s="1"/>
  <c r="F143" i="24"/>
  <c r="K143" i="24" s="1"/>
  <c r="F142" i="24"/>
  <c r="K142" i="24" s="1"/>
  <c r="F141" i="24"/>
  <c r="K141" i="24" s="1"/>
  <c r="F140" i="24"/>
  <c r="K140" i="24" s="1"/>
  <c r="F139" i="24"/>
  <c r="K139" i="24" s="1"/>
  <c r="F138" i="24"/>
  <c r="K138" i="24" s="1"/>
  <c r="F137" i="24"/>
  <c r="K137" i="24" s="1"/>
  <c r="F136" i="24"/>
  <c r="K136" i="24" s="1"/>
  <c r="F135" i="24"/>
  <c r="K135" i="24" s="1"/>
  <c r="F134" i="24"/>
  <c r="K134" i="24" s="1"/>
  <c r="F133" i="24"/>
  <c r="K133" i="24" s="1"/>
  <c r="F132" i="24"/>
  <c r="K132" i="24" s="1"/>
  <c r="F131" i="24"/>
  <c r="K131" i="24" s="1"/>
  <c r="F130" i="24"/>
  <c r="K130" i="24" s="1"/>
  <c r="F129" i="24"/>
  <c r="K129" i="24" s="1"/>
  <c r="F128" i="24"/>
  <c r="K128" i="24" s="1"/>
  <c r="F127" i="24"/>
  <c r="K127" i="24" s="1"/>
  <c r="F126" i="24"/>
  <c r="K126" i="24" s="1"/>
  <c r="F125" i="24"/>
  <c r="K125" i="24" s="1"/>
  <c r="F124" i="24"/>
  <c r="K124" i="24" s="1"/>
  <c r="F123" i="24"/>
  <c r="K123" i="24" s="1"/>
  <c r="F122" i="24"/>
  <c r="K122" i="24" s="1"/>
  <c r="F121" i="24"/>
  <c r="K121" i="24" s="1"/>
  <c r="F120" i="24"/>
  <c r="K120" i="24" s="1"/>
  <c r="F119" i="24"/>
  <c r="K119" i="24" s="1"/>
  <c r="F118" i="24"/>
  <c r="K118" i="24" s="1"/>
  <c r="F117" i="24"/>
  <c r="K117" i="24" s="1"/>
  <c r="F116" i="24"/>
  <c r="K116" i="24" s="1"/>
  <c r="F115" i="24"/>
  <c r="K115" i="24" s="1"/>
  <c r="F114" i="24"/>
  <c r="K114" i="24" s="1"/>
  <c r="F113" i="24"/>
  <c r="F111" i="24"/>
  <c r="K111" i="24" s="1"/>
  <c r="F110" i="24"/>
  <c r="K110" i="24" s="1"/>
  <c r="F109" i="24"/>
  <c r="K109" i="24" s="1"/>
  <c r="F108" i="24"/>
  <c r="K108" i="24" s="1"/>
  <c r="F107" i="24"/>
  <c r="K107" i="24" s="1"/>
  <c r="F106" i="24"/>
  <c r="K106" i="24" s="1"/>
  <c r="F105" i="24"/>
  <c r="K105" i="24" s="1"/>
  <c r="F104" i="24"/>
  <c r="K104" i="24" s="1"/>
  <c r="F103" i="24"/>
  <c r="K103" i="24" s="1"/>
  <c r="F102" i="24"/>
  <c r="K102" i="24" s="1"/>
  <c r="F101" i="24"/>
  <c r="K101" i="24" s="1"/>
  <c r="F100" i="24"/>
  <c r="K100" i="24" s="1"/>
  <c r="F99" i="24"/>
  <c r="K99" i="24" s="1"/>
  <c r="F98" i="24"/>
  <c r="K98" i="24" s="1"/>
  <c r="F97" i="24"/>
  <c r="K97" i="24" s="1"/>
  <c r="F96" i="24"/>
  <c r="K96" i="24" s="1"/>
  <c r="F95" i="24"/>
  <c r="F92" i="24"/>
  <c r="K92" i="24" s="1"/>
  <c r="F91" i="24"/>
  <c r="K91" i="24" s="1"/>
  <c r="F90" i="24"/>
  <c r="K90" i="24" s="1"/>
  <c r="F89" i="24"/>
  <c r="K89" i="24" s="1"/>
  <c r="F88" i="24"/>
  <c r="K88" i="24" s="1"/>
  <c r="F87" i="24"/>
  <c r="K87" i="24" s="1"/>
  <c r="F86" i="24"/>
  <c r="K86" i="24" s="1"/>
  <c r="F85" i="24"/>
  <c r="K85" i="24" s="1"/>
  <c r="F84" i="24"/>
  <c r="K84" i="24" s="1"/>
  <c r="F83" i="24"/>
  <c r="F81" i="24"/>
  <c r="K81" i="24" s="1"/>
  <c r="F80" i="24"/>
  <c r="K80" i="24" s="1"/>
  <c r="F79" i="24"/>
  <c r="K79" i="24" s="1"/>
  <c r="F78" i="24"/>
  <c r="K78" i="24" s="1"/>
  <c r="F77" i="24"/>
  <c r="K77" i="24" s="1"/>
  <c r="F76" i="24"/>
  <c r="K76" i="24" s="1"/>
  <c r="F75" i="24"/>
  <c r="K75" i="24" s="1"/>
  <c r="F74" i="24"/>
  <c r="K74" i="24" s="1"/>
  <c r="F73" i="24"/>
  <c r="K73" i="24" s="1"/>
  <c r="F72" i="24"/>
  <c r="K72" i="24" s="1"/>
  <c r="F71" i="24"/>
  <c r="K71" i="24" s="1"/>
  <c r="F70" i="24"/>
  <c r="K70" i="24" s="1"/>
  <c r="F69" i="24"/>
  <c r="K69" i="24" s="1"/>
  <c r="F68" i="24"/>
  <c r="K68" i="24" s="1"/>
  <c r="F67" i="24"/>
  <c r="K67" i="24" s="1"/>
  <c r="F66" i="24"/>
  <c r="K66" i="24" s="1"/>
  <c r="F65" i="24"/>
  <c r="K65" i="24" s="1"/>
  <c r="F64" i="24"/>
  <c r="K64" i="24" s="1"/>
  <c r="F63" i="24"/>
  <c r="K63" i="24" s="1"/>
  <c r="F62" i="24"/>
  <c r="K62" i="24" s="1"/>
  <c r="F61" i="24"/>
  <c r="K61" i="24" s="1"/>
  <c r="F60" i="24"/>
  <c r="K60" i="24" s="1"/>
  <c r="F59" i="24"/>
  <c r="K59" i="24" s="1"/>
  <c r="F58" i="24"/>
  <c r="K58" i="24" s="1"/>
  <c r="F57" i="24"/>
  <c r="K57" i="24" s="1"/>
  <c r="F56" i="24"/>
  <c r="K56" i="24" s="1"/>
  <c r="F55" i="24"/>
  <c r="K55" i="24" s="1"/>
  <c r="F54" i="24"/>
  <c r="K54" i="24" s="1"/>
  <c r="F53" i="24"/>
  <c r="K53" i="24" s="1"/>
  <c r="F52" i="24"/>
  <c r="K52" i="24" s="1"/>
  <c r="F51" i="24"/>
  <c r="K51" i="24" s="1"/>
  <c r="F50" i="24"/>
  <c r="K50" i="24" s="1"/>
  <c r="F49" i="24"/>
  <c r="K49" i="24" s="1"/>
  <c r="F48" i="24"/>
  <c r="K48" i="24" s="1"/>
  <c r="F47" i="24"/>
  <c r="K47" i="24" s="1"/>
  <c r="F46" i="24"/>
  <c r="K46" i="24" s="1"/>
  <c r="F45" i="24"/>
  <c r="K45" i="24" s="1"/>
  <c r="F44" i="24"/>
  <c r="K44" i="24" s="1"/>
  <c r="F42" i="24"/>
  <c r="K42" i="24" s="1"/>
  <c r="F41" i="24"/>
  <c r="K41" i="24" s="1"/>
  <c r="F40" i="24"/>
  <c r="K40" i="24" s="1"/>
  <c r="F37" i="24"/>
  <c r="K37" i="24" s="1"/>
  <c r="F36" i="24"/>
  <c r="K36" i="24" s="1"/>
  <c r="F35" i="24"/>
  <c r="K35" i="24" s="1"/>
  <c r="F34" i="24"/>
  <c r="F32" i="24"/>
  <c r="K32" i="24" s="1"/>
  <c r="F31" i="24"/>
  <c r="K31" i="24" s="1"/>
  <c r="F30" i="24"/>
  <c r="F28" i="24"/>
  <c r="K28" i="24" s="1"/>
  <c r="F27" i="24"/>
  <c r="K27" i="24" s="1"/>
  <c r="F25" i="24"/>
  <c r="K25" i="24" s="1"/>
  <c r="F24" i="24"/>
  <c r="K24" i="24" s="1"/>
  <c r="F23" i="24"/>
  <c r="K23" i="24" s="1"/>
  <c r="K22" i="24"/>
  <c r="F21" i="24"/>
  <c r="F348" i="24" l="1"/>
  <c r="K348" i="24" s="1"/>
  <c r="G434" i="24"/>
  <c r="K434" i="24" s="1"/>
  <c r="K331" i="24"/>
  <c r="K506" i="24"/>
  <c r="K342" i="24"/>
  <c r="G112" i="24"/>
  <c r="K112" i="24" s="1"/>
  <c r="G276" i="24"/>
  <c r="K276" i="24" s="1"/>
  <c r="K277" i="24"/>
  <c r="G29" i="24"/>
  <c r="K29" i="24" s="1"/>
  <c r="G33" i="24"/>
  <c r="K33" i="24" s="1"/>
  <c r="G238" i="24"/>
  <c r="K238" i="24" s="1"/>
  <c r="G43" i="24"/>
  <c r="K43" i="24" s="1"/>
  <c r="G94" i="24"/>
  <c r="K94" i="24" s="1"/>
  <c r="G251" i="24"/>
  <c r="K251" i="24" s="1"/>
  <c r="G327" i="24"/>
  <c r="K327" i="24" s="1"/>
  <c r="K30" i="24"/>
  <c r="K34" i="24"/>
  <c r="K95" i="24"/>
  <c r="K239" i="24"/>
  <c r="G465" i="24"/>
  <c r="K465" i="24" s="1"/>
  <c r="K113" i="24"/>
  <c r="G26" i="24"/>
  <c r="K26" i="24" s="1"/>
  <c r="G243" i="24"/>
  <c r="K243" i="24" s="1"/>
  <c r="G368" i="24"/>
  <c r="K368" i="24" s="1"/>
  <c r="G197" i="24"/>
  <c r="K197" i="24" s="1"/>
  <c r="G20" i="24"/>
  <c r="G287" i="24"/>
  <c r="K287" i="24" s="1"/>
  <c r="K288" i="24"/>
  <c r="K329" i="24"/>
  <c r="K349" i="24"/>
  <c r="K21" i="24"/>
  <c r="G39" i="24"/>
  <c r="K198" i="24"/>
  <c r="K252" i="24"/>
  <c r="K324" i="24"/>
  <c r="G323" i="24"/>
  <c r="K399" i="24"/>
  <c r="G397" i="24"/>
  <c r="K397" i="24" s="1"/>
  <c r="G470" i="24"/>
  <c r="K470" i="24" s="1"/>
  <c r="K471" i="24"/>
  <c r="K435" i="24"/>
  <c r="G82" i="24"/>
  <c r="K82" i="24" s="1"/>
  <c r="K83" i="24"/>
  <c r="G300" i="24"/>
  <c r="K300" i="24" s="1"/>
  <c r="G351" i="24"/>
  <c r="K351" i="24" s="1"/>
  <c r="G373" i="24"/>
  <c r="K373" i="24" s="1"/>
  <c r="K384" i="24"/>
  <c r="G456" i="24"/>
  <c r="K456" i="24" s="1"/>
  <c r="K457" i="24"/>
  <c r="G400" i="24"/>
  <c r="K400" i="24" s="1"/>
  <c r="G408" i="24"/>
  <c r="K409" i="24"/>
  <c r="G526" i="24"/>
  <c r="K526" i="24" s="1"/>
  <c r="G542" i="24"/>
  <c r="K542" i="24" s="1"/>
  <c r="G574" i="24"/>
  <c r="G347" i="24" l="1"/>
  <c r="K347" i="24" s="1"/>
  <c r="F389" i="24"/>
  <c r="K389" i="24" s="1"/>
  <c r="F390" i="24"/>
  <c r="K390" i="24" s="1"/>
  <c r="G502" i="24"/>
  <c r="G341" i="24"/>
  <c r="K341" i="24" s="1"/>
  <c r="G275" i="24"/>
  <c r="K275" i="24" s="1"/>
  <c r="G93" i="24"/>
  <c r="K574" i="24"/>
  <c r="G573" i="24"/>
  <c r="G407" i="24"/>
  <c r="P19" i="58" s="1"/>
  <c r="K408" i="24"/>
  <c r="K20" i="24"/>
  <c r="G19" i="24"/>
  <c r="P13" i="58" s="1"/>
  <c r="G322" i="24"/>
  <c r="P17" i="58" s="1"/>
  <c r="K323" i="24"/>
  <c r="K39" i="24"/>
  <c r="G38" i="24"/>
  <c r="F49" i="58" l="1"/>
  <c r="H48" i="58"/>
  <c r="O48" i="58"/>
  <c r="G48" i="58"/>
  <c r="N49" i="58"/>
  <c r="N48" i="58"/>
  <c r="F48" i="58"/>
  <c r="M49" i="58"/>
  <c r="M48" i="58"/>
  <c r="E48" i="58"/>
  <c r="L49" i="58"/>
  <c r="L48" i="58"/>
  <c r="D48" i="58"/>
  <c r="K49" i="58"/>
  <c r="K48" i="58"/>
  <c r="J48" i="58"/>
  <c r="E49" i="58"/>
  <c r="I48" i="58"/>
  <c r="D49" i="58"/>
  <c r="I49" i="58"/>
  <c r="J49" i="58"/>
  <c r="H49" i="58"/>
  <c r="G49" i="58"/>
  <c r="O49" i="58"/>
  <c r="M44" i="58"/>
  <c r="L45" i="58"/>
  <c r="F45" i="58"/>
  <c r="E45" i="58"/>
  <c r="I44" i="58"/>
  <c r="D45" i="58"/>
  <c r="H44" i="58"/>
  <c r="O44" i="58"/>
  <c r="G44" i="58"/>
  <c r="N45" i="58"/>
  <c r="N44" i="58"/>
  <c r="F44" i="58"/>
  <c r="M45" i="58"/>
  <c r="E44" i="58"/>
  <c r="L44" i="58"/>
  <c r="D44" i="58"/>
  <c r="K45" i="58"/>
  <c r="K44" i="58"/>
  <c r="J44" i="58"/>
  <c r="G45" i="58"/>
  <c r="O45" i="58"/>
  <c r="H45" i="58"/>
  <c r="I45" i="58"/>
  <c r="J45" i="58"/>
  <c r="M36" i="58"/>
  <c r="F37" i="58"/>
  <c r="L37" i="58"/>
  <c r="J36" i="58"/>
  <c r="E37" i="58"/>
  <c r="I36" i="58"/>
  <c r="D37" i="58"/>
  <c r="H36" i="58"/>
  <c r="O36" i="58"/>
  <c r="G36" i="58"/>
  <c r="N37" i="58"/>
  <c r="N36" i="58"/>
  <c r="F36" i="58"/>
  <c r="M37" i="58"/>
  <c r="E36" i="58"/>
  <c r="L36" i="58"/>
  <c r="D36" i="58"/>
  <c r="K37" i="58"/>
  <c r="K36" i="58"/>
  <c r="I37" i="58"/>
  <c r="H37" i="58"/>
  <c r="G37" i="58"/>
  <c r="O37" i="58"/>
  <c r="J37" i="58"/>
  <c r="G383" i="24"/>
  <c r="K383" i="24" s="1"/>
  <c r="K502" i="24"/>
  <c r="G501" i="24"/>
  <c r="I275" i="24"/>
  <c r="K93" i="24"/>
  <c r="I93" i="24"/>
  <c r="K322" i="24"/>
  <c r="I322" i="24"/>
  <c r="K407" i="24"/>
  <c r="I407" i="24"/>
  <c r="I38" i="24"/>
  <c r="K38" i="24"/>
  <c r="I19" i="24"/>
  <c r="K19" i="24"/>
  <c r="I573" i="24"/>
  <c r="K573" i="24"/>
  <c r="K501" i="24" l="1"/>
  <c r="P20" i="58"/>
  <c r="P49" i="58"/>
  <c r="P48" i="58"/>
  <c r="P44" i="58"/>
  <c r="P45" i="58"/>
  <c r="P37" i="58"/>
  <c r="P36" i="58"/>
  <c r="G340" i="24"/>
  <c r="I501" i="24"/>
  <c r="G51" i="58" l="1"/>
  <c r="O50" i="58"/>
  <c r="N50" i="58"/>
  <c r="F50" i="58"/>
  <c r="M50" i="58"/>
  <c r="E50" i="58"/>
  <c r="K50" i="58"/>
  <c r="J50" i="58"/>
  <c r="I50" i="58"/>
  <c r="H50" i="58"/>
  <c r="O51" i="58"/>
  <c r="L50" i="58"/>
  <c r="D50" i="58"/>
  <c r="J51" i="58"/>
  <c r="I51" i="58"/>
  <c r="H51" i="58"/>
  <c r="G50" i="58"/>
  <c r="F51" i="58"/>
  <c r="N51" i="58"/>
  <c r="E51" i="58"/>
  <c r="M51" i="58"/>
  <c r="D51" i="58"/>
  <c r="L51" i="58"/>
  <c r="K51" i="58"/>
  <c r="K340" i="24"/>
  <c r="P18" i="58"/>
  <c r="G606" i="24"/>
  <c r="I340" i="24"/>
  <c r="I606" i="24" s="1"/>
  <c r="P51" i="58" l="1"/>
  <c r="P50" i="58"/>
  <c r="J47" i="58"/>
  <c r="J74" i="58" s="1"/>
  <c r="K46" i="58"/>
  <c r="K73" i="58" s="1"/>
  <c r="I47" i="58"/>
  <c r="I74" i="58" s="1"/>
  <c r="J46" i="58"/>
  <c r="J73" i="58" s="1"/>
  <c r="H47" i="58"/>
  <c r="H74" i="58" s="1"/>
  <c r="H46" i="58"/>
  <c r="H73" i="58" s="1"/>
  <c r="N46" i="58"/>
  <c r="N73" i="58" s="1"/>
  <c r="O47" i="58"/>
  <c r="O74" i="58" s="1"/>
  <c r="L46" i="58"/>
  <c r="L73" i="58" s="1"/>
  <c r="G47" i="58"/>
  <c r="G74" i="58" s="1"/>
  <c r="G46" i="58"/>
  <c r="G73" i="58" s="1"/>
  <c r="O46" i="58"/>
  <c r="O73" i="58" s="1"/>
  <c r="F46" i="58"/>
  <c r="F73" i="58" s="1"/>
  <c r="E46" i="58"/>
  <c r="E73" i="58" s="1"/>
  <c r="M46" i="58"/>
  <c r="M73" i="58" s="1"/>
  <c r="F47" i="58"/>
  <c r="F74" i="58" s="1"/>
  <c r="D46" i="58"/>
  <c r="I46" i="58"/>
  <c r="I73" i="58" s="1"/>
  <c r="D47" i="58"/>
  <c r="E47" i="58"/>
  <c r="E74" i="58" s="1"/>
  <c r="L47" i="58"/>
  <c r="L74" i="58" s="1"/>
  <c r="M47" i="58"/>
  <c r="M74" i="58" s="1"/>
  <c r="K47" i="58"/>
  <c r="K74" i="58" s="1"/>
  <c r="N47" i="58"/>
  <c r="N74" i="58" s="1"/>
  <c r="P32" i="58"/>
  <c r="K606" i="24"/>
  <c r="H76" i="58" l="1"/>
  <c r="K76" i="58"/>
  <c r="M76" i="58"/>
  <c r="G76" i="58"/>
  <c r="I76" i="58"/>
  <c r="N76" i="58"/>
  <c r="F76" i="58"/>
  <c r="E76" i="58"/>
  <c r="P47" i="58"/>
  <c r="P74" i="58" s="1"/>
  <c r="D74" i="58"/>
  <c r="O76" i="58"/>
  <c r="Q24" i="58"/>
  <c r="Q16" i="58"/>
  <c r="Q20" i="58"/>
  <c r="Q27" i="58"/>
  <c r="Q15" i="58"/>
  <c r="Q13" i="58"/>
  <c r="Q22" i="58"/>
  <c r="Q21" i="58"/>
  <c r="Q23" i="58"/>
  <c r="Q30" i="58"/>
  <c r="Q17" i="58"/>
  <c r="Q26" i="58"/>
  <c r="Q25" i="58"/>
  <c r="Q28" i="58"/>
  <c r="Q29" i="58"/>
  <c r="Q19" i="58"/>
  <c r="Q18" i="58"/>
  <c r="Q14" i="58"/>
  <c r="P46" i="58"/>
  <c r="P73" i="58" s="1"/>
  <c r="D73" i="58"/>
  <c r="L76" i="58"/>
  <c r="J76" i="58"/>
  <c r="D76" i="58" l="1"/>
  <c r="P76" i="58" s="1"/>
  <c r="Q32" i="58"/>
  <c r="Q57" i="58" l="1"/>
  <c r="Q60" i="58"/>
  <c r="P77" i="58"/>
  <c r="Q69" i="58"/>
  <c r="Q55" i="58"/>
  <c r="Q64" i="58"/>
  <c r="I77" i="58"/>
  <c r="Q66" i="58"/>
  <c r="Q58" i="58"/>
  <c r="N77" i="58"/>
  <c r="Q37" i="58"/>
  <c r="O77" i="58"/>
  <c r="Q62" i="58"/>
  <c r="Q67" i="58"/>
  <c r="G77" i="58"/>
  <c r="M77" i="58"/>
  <c r="Q41" i="58"/>
  <c r="Q36" i="58"/>
  <c r="Q47" i="58"/>
  <c r="Q42" i="58"/>
  <c r="Q43" i="58"/>
  <c r="Q45" i="58"/>
  <c r="D77" i="58"/>
  <c r="Q46" i="58"/>
  <c r="Q68" i="58"/>
  <c r="Q59" i="58"/>
  <c r="Q38" i="58"/>
  <c r="Q48" i="58"/>
  <c r="Q54" i="58"/>
  <c r="F77" i="58"/>
  <c r="K77" i="58"/>
  <c r="Q53" i="58"/>
  <c r="Q71" i="58"/>
  <c r="Q56" i="58"/>
  <c r="Q39" i="58"/>
  <c r="E77" i="58"/>
  <c r="J77" i="58"/>
  <c r="Q70" i="58"/>
  <c r="Q63" i="58"/>
  <c r="Q49" i="58"/>
  <c r="Q52" i="58"/>
  <c r="Q50" i="58"/>
  <c r="H77" i="58"/>
  <c r="Q51" i="58"/>
  <c r="Q61" i="58"/>
  <c r="Q44" i="58"/>
  <c r="L77" i="58"/>
  <c r="Q40" i="58"/>
  <c r="Q65" i="58"/>
  <c r="Q74" i="58" l="1"/>
  <c r="Q73" i="58"/>
  <c r="Q77" i="58" l="1"/>
  <c r="Q76" i="58"/>
</calcChain>
</file>

<file path=xl/connections.xml><?xml version="1.0" encoding="utf-8"?>
<connections xmlns="http://schemas.openxmlformats.org/spreadsheetml/2006/main">
  <connection id="1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5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<sst xmlns="http://schemas.openxmlformats.org/spreadsheetml/2006/main" count="1945" uniqueCount="1199">
  <si>
    <t>PLANILHA DE SERVIÇOS - PAVIMENTAÇÃO</t>
  </si>
  <si>
    <t>Município:</t>
  </si>
  <si>
    <t xml:space="preserve">SAM  </t>
  </si>
  <si>
    <t>Projeto :</t>
  </si>
  <si>
    <t xml:space="preserve">LOTE nº </t>
  </si>
  <si>
    <t>CÓDIGO</t>
  </si>
  <si>
    <t>DESCRIÇÃO DOS SERVIÇOS</t>
  </si>
  <si>
    <t>UNID</t>
  </si>
  <si>
    <t>QUANT</t>
  </si>
  <si>
    <t>PREÇO (R$)</t>
  </si>
  <si>
    <r>
      <t>PARA IMPRIMIR FILTRE "</t>
    </r>
    <r>
      <rPr>
        <b/>
        <sz val="10"/>
        <color indexed="8"/>
        <rFont val="Arial"/>
        <family val="2"/>
      </rPr>
      <t>X</t>
    </r>
    <r>
      <rPr>
        <sz val="10"/>
        <color indexed="8"/>
        <rFont val="Arial"/>
        <family val="2"/>
      </rPr>
      <t>" E/OU "</t>
    </r>
    <r>
      <rPr>
        <b/>
        <sz val="10"/>
        <color indexed="8"/>
        <rFont val="Arial"/>
        <family val="2"/>
      </rPr>
      <t>XX</t>
    </r>
    <r>
      <rPr>
        <sz val="10"/>
        <color indexed="8"/>
        <rFont val="Arial"/>
        <family val="2"/>
      </rPr>
      <t>"</t>
    </r>
  </si>
  <si>
    <t>(a)</t>
  </si>
  <si>
    <t>unitário
(b)</t>
  </si>
  <si>
    <t>parcial
(c = a . b)</t>
  </si>
  <si>
    <t>subtotal</t>
  </si>
  <si>
    <t>Itens     e
Sub Itens</t>
  </si>
  <si>
    <t>Tudo</t>
  </si>
  <si>
    <t>311.01</t>
  </si>
  <si>
    <t>SERVIÇOS PRELIMINARES</t>
  </si>
  <si>
    <t>X</t>
  </si>
  <si>
    <t>311.01.01</t>
  </si>
  <si>
    <t>PLACAS</t>
  </si>
  <si>
    <t>XX</t>
  </si>
  <si>
    <t>311.01.01.001</t>
  </si>
  <si>
    <t>Placa de obra - (3,00 x 1,50m)</t>
  </si>
  <si>
    <t>ud</t>
  </si>
  <si>
    <t>311.01.01.002</t>
  </si>
  <si>
    <t>Placa de obra - (4,00 x 2,00m)</t>
  </si>
  <si>
    <t>311.01.01.003</t>
  </si>
  <si>
    <t>Placa de obra - (4,00 x 3,00m)</t>
  </si>
  <si>
    <t>311.01.01.004</t>
  </si>
  <si>
    <t>Placa de Obra - (2,00 x 1,00m)</t>
  </si>
  <si>
    <t>311.01.01.005</t>
  </si>
  <si>
    <t>Placa de Obra - (0,75 x 1,50m)</t>
  </si>
  <si>
    <t>311.01.02</t>
  </si>
  <si>
    <t>MOBILIZAÇÃO</t>
  </si>
  <si>
    <t>311.01.02.001</t>
  </si>
  <si>
    <t>Mobilização</t>
  </si>
  <si>
    <t>vb</t>
  </si>
  <si>
    <t>311.01.02.005</t>
  </si>
  <si>
    <t>Mobilização e Desmobilização</t>
  </si>
  <si>
    <t>311.01.03</t>
  </si>
  <si>
    <t>LOCAÇÃO DA OBRA</t>
  </si>
  <si>
    <t>311.01.03.001</t>
  </si>
  <si>
    <t>Locação da Obra</t>
  </si>
  <si>
    <t>m²</t>
  </si>
  <si>
    <t>311.01.03.002</t>
  </si>
  <si>
    <t>Instalação e Locação da Obra</t>
  </si>
  <si>
    <t>gl</t>
  </si>
  <si>
    <t>311.01.03.010</t>
  </si>
  <si>
    <t>Sinalização da Obra</t>
  </si>
  <si>
    <t>311.01.04</t>
  </si>
  <si>
    <t>DEMOLIÇÕES</t>
  </si>
  <si>
    <t>311.01.04.001</t>
  </si>
  <si>
    <t>Demolição Manual do Pavimento</t>
  </si>
  <si>
    <t>m³</t>
  </si>
  <si>
    <t>311.01.04.002</t>
  </si>
  <si>
    <t>Demolição Mecânica do Pavimento</t>
  </si>
  <si>
    <t>311.01.04.003</t>
  </si>
  <si>
    <t>Corte de Pavimento Asfáltico</t>
  </si>
  <si>
    <t>311.01.04.005</t>
  </si>
  <si>
    <t>Remoção de Pavimento Asfáltico</t>
  </si>
  <si>
    <t>311.02</t>
  </si>
  <si>
    <t>TERRAPLENAGEM</t>
  </si>
  <si>
    <t>311.02.01</t>
  </si>
  <si>
    <t>DESMATAMENTO E LIMPEZA</t>
  </si>
  <si>
    <t>311.02.01.001</t>
  </si>
  <si>
    <t>Desmatamento, Destoque e Limpeza</t>
  </si>
  <si>
    <t>311.02.01.004</t>
  </si>
  <si>
    <t xml:space="preserve">Remoção de Árvore &lt; 0,30m </t>
  </si>
  <si>
    <t>311.02.01.005</t>
  </si>
  <si>
    <t xml:space="preserve">Remoção de Árvore &gt; 0,30m </t>
  </si>
  <si>
    <t>311.02.02</t>
  </si>
  <si>
    <t>ESCAVAÇÃO, CARGA E TRANSPORTE</t>
  </si>
  <si>
    <t>311.02.02.001</t>
  </si>
  <si>
    <t>Remoção Revestimento Primário</t>
  </si>
  <si>
    <t>311.02.02.002</t>
  </si>
  <si>
    <t>Remoção da Camada Superficial</t>
  </si>
  <si>
    <t>311.02.02.010</t>
  </si>
  <si>
    <t>Escavação, Carga e Transporte - Mat.1ª Cat. DMT &lt;= 500m</t>
  </si>
  <si>
    <t>311.02.02.011</t>
  </si>
  <si>
    <t>Escavação, Carga e Transporte - Mat.1ª Cat. DMT 500m a 1.000m</t>
  </si>
  <si>
    <t>311.02.02.012</t>
  </si>
  <si>
    <t>Escavação, Carga e Transporte - Mat.1ª Cat. DMT 1.000m a 2.000m</t>
  </si>
  <si>
    <t>311.02.02.013</t>
  </si>
  <si>
    <t>Escavação, Carga e Transporte - Mat.1ª Cat. DMT 2.000m a 3.000m</t>
  </si>
  <si>
    <t>311.02.02.014</t>
  </si>
  <si>
    <t>Escavação, Carga e Transporte - Mat.1ª Cat. DMT 3.000m a 4.000m</t>
  </si>
  <si>
    <t>311.02.02.015</t>
  </si>
  <si>
    <t>Escavação, Carga e Transporte - Mat.1ª Cat. DMT 4.000m a 5.000m</t>
  </si>
  <si>
    <t>311.02.02.020</t>
  </si>
  <si>
    <t>Escavação, Carga e Transporte - Mat.2ª Cat. DMT &lt;= 500m</t>
  </si>
  <si>
    <t>311.02.02.021</t>
  </si>
  <si>
    <t>Escavação, Carga e Transporte - Mat.2ª Cat. DMT 500m a 1.000m</t>
  </si>
  <si>
    <t>311.02.02.022</t>
  </si>
  <si>
    <t>Escavação, Carga e Transporte - Mat.2ª Cat. DMT 1.000m a 2.000m</t>
  </si>
  <si>
    <t>311.02.02.023</t>
  </si>
  <si>
    <t>Escavação, Carga e Transporte - Mat.2ª Cat. DMT 2.000m a 31.000m</t>
  </si>
  <si>
    <t>311.02.02.024</t>
  </si>
  <si>
    <t>Escavação, Carga e Transporte - Mat.2ª Cat. DMT 3.000m a 4.000m</t>
  </si>
  <si>
    <t>311.02.02.025</t>
  </si>
  <si>
    <t>Escavação, Carga e Transporte - Mat.2ª Cat. DMT 4.000m a 5.000m</t>
  </si>
  <si>
    <t>311.02.02.030</t>
  </si>
  <si>
    <t>Escavação, Carga e Transporte - Mat.3ª Cat. DMT &lt;= 500m</t>
  </si>
  <si>
    <t>311.02.02.031</t>
  </si>
  <si>
    <t>Escavação, Carga e Transporte - Mat.3ª Cat. DMT 500m a 1.000m</t>
  </si>
  <si>
    <t>311.02.02.032</t>
  </si>
  <si>
    <t>Escavação, Carga e Transporte - Mat.3ª Cat. DMT 1.000m a 2.000m</t>
  </si>
  <si>
    <t>311.02.02.033</t>
  </si>
  <si>
    <t>Escavação, Carga e Transporte - Mat.3ª Cat. DMT 2.000m a 3.000m</t>
  </si>
  <si>
    <t>311.02.02.034</t>
  </si>
  <si>
    <t>Escavação, Carga e Transporte - Mat.3ª Cat. DMT 3.000m a 4.000m</t>
  </si>
  <si>
    <t>311.02.02.035</t>
  </si>
  <si>
    <t>Escavação, Carga e Transporte - Mat.3ª Cat. DMT 4.000m a 5.000m</t>
  </si>
  <si>
    <t>311.02.02.036</t>
  </si>
  <si>
    <t>Escavação, Carga e Transporte - Mat.1ª Cat. DMT 5.000m a 15.000m</t>
  </si>
  <si>
    <t>311.02.02.037</t>
  </si>
  <si>
    <t>Escavação, Carga e Transporte - Mat.2ª Cat. DMT 5.000m a 15.000m</t>
  </si>
  <si>
    <t>311.02.02.038</t>
  </si>
  <si>
    <t>Escavação, Carga e Transporte - Mat.3ª Cat. DMT 5.000m a 15.000m</t>
  </si>
  <si>
    <t>311.02.02.040</t>
  </si>
  <si>
    <t>Remoção de Solos Moles</t>
  </si>
  <si>
    <t>311.02.02.041</t>
  </si>
  <si>
    <t>Remoção de Solos Moles - DMT =&gt; 2.000m</t>
  </si>
  <si>
    <t>311.02.02.050</t>
  </si>
  <si>
    <t>Escavação e Carga - Mat. Jazida 1ª Cat.</t>
  </si>
  <si>
    <t>311.02.02.051</t>
  </si>
  <si>
    <t>Escavação e Carga - Mat. Jazida 2ª Cat.</t>
  </si>
  <si>
    <t>Escavação e Carga - Mat. Jazida 3ª Cat.</t>
  </si>
  <si>
    <t>311.02.02.055</t>
  </si>
  <si>
    <t>Escavação e Carga em 1ª Categoria</t>
  </si>
  <si>
    <t>311.02.02.056</t>
  </si>
  <si>
    <t>Escavação e Carga em 2ª Categoria</t>
  </si>
  <si>
    <t>311.02.02.057</t>
  </si>
  <si>
    <t>Escavação e Carga em 3ª Categoria</t>
  </si>
  <si>
    <t>311.02.02.058</t>
  </si>
  <si>
    <t>Carga de Material de  1ª Categoria</t>
  </si>
  <si>
    <t>311.02.02.059</t>
  </si>
  <si>
    <t>Carga de Material de  2ª Categoria</t>
  </si>
  <si>
    <t>311.02.02.060</t>
  </si>
  <si>
    <t>Carga de Material de  3ª Categoria</t>
  </si>
  <si>
    <t>311.02.02.061</t>
  </si>
  <si>
    <t>Transporte de Material</t>
  </si>
  <si>
    <t>m³xkm</t>
  </si>
  <si>
    <t>311.02.02.062</t>
  </si>
  <si>
    <t>Carga e Transporte de Material em 1ª Categoria</t>
  </si>
  <si>
    <t>311.02.02.063</t>
  </si>
  <si>
    <t>Carga e Transporte de Material em 2ª Categoria</t>
  </si>
  <si>
    <t>311.02.02.064</t>
  </si>
  <si>
    <t>Carga e Transporte de Material em 3ª Categoria</t>
  </si>
  <si>
    <t>311.02.03</t>
  </si>
  <si>
    <t>COMPACTAÇÃO DE ATERRO</t>
  </si>
  <si>
    <t>311.02.03.001</t>
  </si>
  <si>
    <t>Compactação de Aterro - 95% PN</t>
  </si>
  <si>
    <t>311.02.03.002</t>
  </si>
  <si>
    <t>Compactação de Aterro - 100% PN</t>
  </si>
  <si>
    <t>311.02.03.003</t>
  </si>
  <si>
    <t>Compactação de Aterro ( Visual )</t>
  </si>
  <si>
    <t>311.02.03.004</t>
  </si>
  <si>
    <t>Aterro com Material do Canteiro</t>
  </si>
  <si>
    <t>311.02.03.005</t>
  </si>
  <si>
    <t>Aterro com Material de Empréstimo</t>
  </si>
  <si>
    <t>311.02.03.010</t>
  </si>
  <si>
    <t>Colchão de Areia em Aterro</t>
  </si>
  <si>
    <t>311.02.03.011</t>
  </si>
  <si>
    <t>Rachão ( Fundação de Aterro )</t>
  </si>
  <si>
    <t>311.02.03.012</t>
  </si>
  <si>
    <t>Saibro ( Fundação de Aterro )</t>
  </si>
  <si>
    <t>311.02.03.013</t>
  </si>
  <si>
    <t>Moledo ( Fundação de Aterro )</t>
  </si>
  <si>
    <t>311.02.03.020</t>
  </si>
  <si>
    <t>Contenção Lateral</t>
  </si>
  <si>
    <t>311.03</t>
  </si>
  <si>
    <t>DRENAGEM</t>
  </si>
  <si>
    <t>311.03.01</t>
  </si>
  <si>
    <t>SERVIÇOS INICIAIS</t>
  </si>
  <si>
    <t>311.03.01.001</t>
  </si>
  <si>
    <t>Demolição de Alvenaria</t>
  </si>
  <si>
    <t>311.03.01.002</t>
  </si>
  <si>
    <t>Demolição de Concreto Armado</t>
  </si>
  <si>
    <t>311.03.01.003</t>
  </si>
  <si>
    <t>Demolição de Concreto Simples</t>
  </si>
  <si>
    <t>311.03.01.005</t>
  </si>
  <si>
    <t>Remoção de Bueiro</t>
  </si>
  <si>
    <t>m</t>
  </si>
  <si>
    <t>311.03.01.010</t>
  </si>
  <si>
    <t>Remoção de Material</t>
  </si>
  <si>
    <t>311.03.01.012</t>
  </si>
  <si>
    <t>Escavação Manual de Valas</t>
  </si>
  <si>
    <t>311.03.01.013</t>
  </si>
  <si>
    <t>Escavação Mecânica de Valas -  1ª Cat.</t>
  </si>
  <si>
    <t>311.03.01.014</t>
  </si>
  <si>
    <t>Escavação Mecânica de Valas -  2ª Cat.</t>
  </si>
  <si>
    <t>311.03.01.015</t>
  </si>
  <si>
    <t>Escavação Mecânica de Valas -  3ª Cat.</t>
  </si>
  <si>
    <t>311.03.01.016</t>
  </si>
  <si>
    <t>311.03.01.017</t>
  </si>
  <si>
    <t>311.03.01.020</t>
  </si>
  <si>
    <t>Reaterro sem Apiloamento</t>
  </si>
  <si>
    <t>311.03.01.021</t>
  </si>
  <si>
    <t>Reaterro com Apiloamento</t>
  </si>
  <si>
    <t>311.03.01.022</t>
  </si>
  <si>
    <t>311.03.01.023</t>
  </si>
  <si>
    <t>Aterro com Material de Jazida</t>
  </si>
  <si>
    <t>311.03.01.050</t>
  </si>
  <si>
    <t>Poço de Infiltração</t>
  </si>
  <si>
    <t>311.03.01.060</t>
  </si>
  <si>
    <t>Inspeção/Sondagem em galerias existentes</t>
  </si>
  <si>
    <t>311.03.02</t>
  </si>
  <si>
    <t>GALERIA DE ÁGUAS PLUVIAIS</t>
  </si>
  <si>
    <t>311.03.02.001</t>
  </si>
  <si>
    <t>Corpo de BSTC ø 0,40 sem Berço</t>
  </si>
  <si>
    <t>311.03.02.002</t>
  </si>
  <si>
    <t>Corpo de BSTC ø 0,60 sem Berço</t>
  </si>
  <si>
    <t>311.03.02.003</t>
  </si>
  <si>
    <t>Corpo de BSTC ø 0,80 sem Berço</t>
  </si>
  <si>
    <t>311.03.02.004</t>
  </si>
  <si>
    <t>Corpo de BSTC ø 1,00 sem Berço</t>
  </si>
  <si>
    <t>311.03.02.005</t>
  </si>
  <si>
    <t>Corpo de BSTC ø 1,20 sem Berço</t>
  </si>
  <si>
    <t>311.03.02.006</t>
  </si>
  <si>
    <t>Corpo de BSTC ø 1,50 sem Berço</t>
  </si>
  <si>
    <t>311.03.02.007</t>
  </si>
  <si>
    <t>Corpo de BSTC o 1,80 sem Berço</t>
  </si>
  <si>
    <t>311.03.02.008</t>
  </si>
  <si>
    <t>Corpo de BSTC ø 2,00 sem Berço</t>
  </si>
  <si>
    <t>311.03.02.009</t>
  </si>
  <si>
    <t>Corpo de BSTC ø 2,20 sem Berço</t>
  </si>
  <si>
    <t>311.03.02.011</t>
  </si>
  <si>
    <t>Corpo de BSTC ø 0,40 armado com Berço</t>
  </si>
  <si>
    <t>311.03.02.012</t>
  </si>
  <si>
    <t>Corpo de BSTC ø 0,60 armado com Berço</t>
  </si>
  <si>
    <t>311.03.02.013</t>
  </si>
  <si>
    <t>Corpo de BSTC ø 0,80 armado com Berço</t>
  </si>
  <si>
    <t>311.03.02.014</t>
  </si>
  <si>
    <t>Corpo de BSTC ø 1,00 armado com Berço</t>
  </si>
  <si>
    <t>311.03.02.015</t>
  </si>
  <si>
    <t>Corpo de BSTC ø 1,20 armado com Berço</t>
  </si>
  <si>
    <t>311.03.02.016</t>
  </si>
  <si>
    <t>Corpo de BSTC ø 1,50 armado com Berço</t>
  </si>
  <si>
    <t>311.03.02.017</t>
  </si>
  <si>
    <t>Corpo de BSTC ø 1,80 armado com Berço</t>
  </si>
  <si>
    <t>311.03.02.018</t>
  </si>
  <si>
    <t>Corpo de BSTC ø 2,00 armado com Berço</t>
  </si>
  <si>
    <t>311.03.02.019</t>
  </si>
  <si>
    <t>Corpo de BSTC ø 2,20 armado com Berço</t>
  </si>
  <si>
    <t>311.03.02.021</t>
  </si>
  <si>
    <t>Corpo de BSTC ø 0,40 armação simples sem Berço</t>
  </si>
  <si>
    <t>311.03.02.022</t>
  </si>
  <si>
    <t>Corpo de BSTC ø 0,40 armação simples com Berço</t>
  </si>
  <si>
    <t>311.03.02.023</t>
  </si>
  <si>
    <t>Corpo de BSTC ø 0,60 armação simples sem Berço</t>
  </si>
  <si>
    <t>311.03.02.024</t>
  </si>
  <si>
    <t>Corpo de BSTC ø 0,60 armação simples com Berço</t>
  </si>
  <si>
    <t>311.03.02.025</t>
  </si>
  <si>
    <t>Corpo de BSTC ø 0,80 armação simples sem Berço</t>
  </si>
  <si>
    <t>311.03.02.026</t>
  </si>
  <si>
    <t>Corpo de BSTC ø 0,80 armação simples com Berço</t>
  </si>
  <si>
    <t>311.03.02.027</t>
  </si>
  <si>
    <t>Corpo de BSTC ø 1,00 armação simples sem Berço</t>
  </si>
  <si>
    <t>311.03.02.028</t>
  </si>
  <si>
    <t>Corpo de BSTC ø 1,20 armação simples sem Berço</t>
  </si>
  <si>
    <t>311.03.02.029</t>
  </si>
  <si>
    <t>Corpo de BSTC ø 1,50 armação simples sem Berço</t>
  </si>
  <si>
    <t>311.03.02.031</t>
  </si>
  <si>
    <t>Corpo de BDTC ø 0,40 sem Berço</t>
  </si>
  <si>
    <t>311.03.02.032</t>
  </si>
  <si>
    <t>Corpo de BDTC ø 0,60 sem Berço</t>
  </si>
  <si>
    <t>311.03.02.033</t>
  </si>
  <si>
    <t>Corpo de BDTC ø 0,80 sem Berço</t>
  </si>
  <si>
    <t>311.03.02.034</t>
  </si>
  <si>
    <t>Corpo de BDTC ø 1,00 sem Berço</t>
  </si>
  <si>
    <t>311.03.02.035</t>
  </si>
  <si>
    <t>Corpo de BDTC ø 1,20 sem Berço</t>
  </si>
  <si>
    <t>311.03.02.036</t>
  </si>
  <si>
    <t>Corpo de BDTC ø 1,50 sem Berço</t>
  </si>
  <si>
    <t>311.03.02.037</t>
  </si>
  <si>
    <t>Corpo de BDTC ø 1,80 sem Berço</t>
  </si>
  <si>
    <t>311.03.02.038</t>
  </si>
  <si>
    <t>Corpo de BDTC ø 2,00 sem Berço</t>
  </si>
  <si>
    <t>311.03.02.039</t>
  </si>
  <si>
    <t>Corpo de BDTC ø 2,20 sem Berço</t>
  </si>
  <si>
    <t>311.03.02.041</t>
  </si>
  <si>
    <t>Corpo de BDTC ø 0,40 armado com Berço</t>
  </si>
  <si>
    <t>311.03.02.042</t>
  </si>
  <si>
    <t>Corpo de BDTC ø 0,60 armado com Berço</t>
  </si>
  <si>
    <t>311.03.02.043</t>
  </si>
  <si>
    <t>Corpo de BDTC ø 0,80 armado com Berço</t>
  </si>
  <si>
    <t>311.03.02.044</t>
  </si>
  <si>
    <t>Corpo de BDTC ø 1,00 armado com Berço</t>
  </si>
  <si>
    <t>311.03.02.045</t>
  </si>
  <si>
    <t>Corpo de BDTC ø 1,20 armado com Berço</t>
  </si>
  <si>
    <t>311.03.02.046</t>
  </si>
  <si>
    <t>Corpo de BDTC ø 1,50 armado com Berço</t>
  </si>
  <si>
    <t>311.03.02.047</t>
  </si>
  <si>
    <t>Corpo de BDTC ø 1,80 armado com Berço</t>
  </si>
  <si>
    <t>311.03.02.048</t>
  </si>
  <si>
    <t>Corpo de BDTC ø 2,00 armado com Berço</t>
  </si>
  <si>
    <t>311.03.02.049</t>
  </si>
  <si>
    <t>Corpo de BDTC ø 2,20 armado com Berço</t>
  </si>
  <si>
    <t>311.03.02.051</t>
  </si>
  <si>
    <t>Corpo de BDTC ø 0,40 armação simples sem Berço</t>
  </si>
  <si>
    <t>311.03.02.052</t>
  </si>
  <si>
    <t>Corpo de BDTC ø 0,40 armação simples com Berço</t>
  </si>
  <si>
    <t>311.03.02.053</t>
  </si>
  <si>
    <t>Corpo de BDTC ø 0,60 armação simples sem Berço</t>
  </si>
  <si>
    <t>311.03.02.054</t>
  </si>
  <si>
    <t>Corpo de BDTC ø 0,60 armação simples com Berço</t>
  </si>
  <si>
    <t>311.03.02.055</t>
  </si>
  <si>
    <t>Corpo de BDTC ø 0,80 armação simples sem Berço</t>
  </si>
  <si>
    <t>311.03.02.056</t>
  </si>
  <si>
    <t>Corpo de BDTC ø 0,80 armação simples com Berço</t>
  </si>
  <si>
    <t>311.03.02.061</t>
  </si>
  <si>
    <t>Corpo de BTTC ø 0,40 armado com Berço</t>
  </si>
  <si>
    <t>311.03.02.062</t>
  </si>
  <si>
    <t>Corpo de BTTC ø 0,40 sem Berço</t>
  </si>
  <si>
    <t>311.03.02.063</t>
  </si>
  <si>
    <t>Corpo de BTTC ø 0,60 armado com Berço</t>
  </si>
  <si>
    <t>311.03.02.064</t>
  </si>
  <si>
    <t>Corpo de BTTC ø 0,60 sem Berço</t>
  </si>
  <si>
    <t>311.03.02.065</t>
  </si>
  <si>
    <t>Corpo de BTTC ø 0,80 armado com Berço</t>
  </si>
  <si>
    <t>311.03.02.066</t>
  </si>
  <si>
    <t>Corpo de BTTC ø 0,80 sem Berço</t>
  </si>
  <si>
    <t>311.03.02.067</t>
  </si>
  <si>
    <t>Corpo de BTTC ø 1,00 armado com Berço</t>
  </si>
  <si>
    <t>311.03.02.068</t>
  </si>
  <si>
    <t>Corpo de BTTC ø 1,00 sem Berço</t>
  </si>
  <si>
    <t>311.03.02.071</t>
  </si>
  <si>
    <t>Boca de BSTC ø 0,40</t>
  </si>
  <si>
    <t>311.03.02.072</t>
  </si>
  <si>
    <t>Boca de BSTC ø 0,60</t>
  </si>
  <si>
    <t>311.03.02.073</t>
  </si>
  <si>
    <t>Boca de BSTC ø 0,80</t>
  </si>
  <si>
    <t>311.03.02.074</t>
  </si>
  <si>
    <t xml:space="preserve">Boca de BSTC o 1,00 </t>
  </si>
  <si>
    <t>311.03.02.075</t>
  </si>
  <si>
    <t>Boca de BSTC ø 1,20</t>
  </si>
  <si>
    <t>311.03.02.076</t>
  </si>
  <si>
    <t>Boca de BSTC ø 1,50</t>
  </si>
  <si>
    <t>311.03.02.077</t>
  </si>
  <si>
    <t>Boca de BSTC ø 1,80</t>
  </si>
  <si>
    <t>311.03.02.078</t>
  </si>
  <si>
    <t>Boca de BSTC ø 2,00</t>
  </si>
  <si>
    <t>311.03.02.079</t>
  </si>
  <si>
    <t>Boca de BSTC ø 2,20</t>
  </si>
  <si>
    <t>311.03.02.081</t>
  </si>
  <si>
    <t>Boca de BDTC ø 0,40</t>
  </si>
  <si>
    <t>311.03.02.082</t>
  </si>
  <si>
    <t>Boca de BDTC ø 0,60</t>
  </si>
  <si>
    <t>311.03.02.083</t>
  </si>
  <si>
    <t>Boca de BDTC ø 0,80</t>
  </si>
  <si>
    <t>311.03.02.084</t>
  </si>
  <si>
    <t>Boca de BDTC ø 1,00</t>
  </si>
  <si>
    <t>311.03.02.085</t>
  </si>
  <si>
    <t>Boca de BDTC ø 1,20</t>
  </si>
  <si>
    <t>311.03.02.086</t>
  </si>
  <si>
    <t>Boca de BDTC ø 1,50</t>
  </si>
  <si>
    <t>311.03.02.087</t>
  </si>
  <si>
    <t>Boca de BDTC ø 1,80</t>
  </si>
  <si>
    <t>311.03.02.088</t>
  </si>
  <si>
    <t>Boca de BDTC ø 2,00</t>
  </si>
  <si>
    <t>311.03.02.089</t>
  </si>
  <si>
    <t>Boca de BDTC ø 2,20</t>
  </si>
  <si>
    <t>311.03.02.091</t>
  </si>
  <si>
    <t>Boca de BTTC ø 0,40</t>
  </si>
  <si>
    <t>311.03.02.092</t>
  </si>
  <si>
    <t>Boca de BTTC ø 0,60</t>
  </si>
  <si>
    <t>311.03.02.093</t>
  </si>
  <si>
    <t>Boca de BTTC ø 0,80</t>
  </si>
  <si>
    <t>311.03.02.094</t>
  </si>
  <si>
    <t>Boca de BTTC ø 1,00</t>
  </si>
  <si>
    <t>311.03.02.150</t>
  </si>
  <si>
    <t>Assentamento de tubulação com recobrimento menor que 60 cm</t>
  </si>
  <si>
    <t>311.03.02.250</t>
  </si>
  <si>
    <t>Corpo de BTCC 3,00 x 3,00</t>
  </si>
  <si>
    <t>311.03.02.300</t>
  </si>
  <si>
    <t>Boca de BTCC 3,00 x 3,00</t>
  </si>
  <si>
    <t>un</t>
  </si>
  <si>
    <t>311.03.03</t>
  </si>
  <si>
    <t>CAIXAS / POÇOS</t>
  </si>
  <si>
    <t>311.03.03.001</t>
  </si>
  <si>
    <t>Caixa de Ligação/Queda 0,40</t>
  </si>
  <si>
    <t>311.03.03.002</t>
  </si>
  <si>
    <t>Caixa de Ligação/Queda 0,60</t>
  </si>
  <si>
    <t>311.03.03.003</t>
  </si>
  <si>
    <t>Caixa de Ligação/Queda 0,80</t>
  </si>
  <si>
    <t>311.03.03.004</t>
  </si>
  <si>
    <t>Caixa de Ligação/Queda 1,00</t>
  </si>
  <si>
    <t>311.03.03.005</t>
  </si>
  <si>
    <t>Caixa de Ligação/Queda 1,20</t>
  </si>
  <si>
    <t>311.03.03.006</t>
  </si>
  <si>
    <t>Caixa de Ligação/Queda 1,50</t>
  </si>
  <si>
    <t>311.03.03.007</t>
  </si>
  <si>
    <t>Caixa de Ligação/Queda 1,80</t>
  </si>
  <si>
    <t>311.03.03.008</t>
  </si>
  <si>
    <t>Caixa de Ligação/Queda 2,00</t>
  </si>
  <si>
    <t>311.03.03.009</t>
  </si>
  <si>
    <t>Caixa de Ligação/Queda 2,20</t>
  </si>
  <si>
    <t>311.03.03.020</t>
  </si>
  <si>
    <t>Caixa Coletora</t>
  </si>
  <si>
    <t>311.03.03.030</t>
  </si>
  <si>
    <t>Boca de Leão Simples</t>
  </si>
  <si>
    <t>311.03.03.031</t>
  </si>
  <si>
    <t>Boca de Leão Dupla</t>
  </si>
  <si>
    <t>311.03.03.032</t>
  </si>
  <si>
    <t>Boca de Lobo Simples</t>
  </si>
  <si>
    <t>311.03.03.033</t>
  </si>
  <si>
    <t>Boca de Lobo Dupla</t>
  </si>
  <si>
    <t>311.03.03.034</t>
  </si>
  <si>
    <t>Boca de Lobo Tripla</t>
  </si>
  <si>
    <t>311.03.03.051</t>
  </si>
  <si>
    <t>Poço de Visita/Queda - 0,40</t>
  </si>
  <si>
    <t>311.03.03.052</t>
  </si>
  <si>
    <t>Poço de Visita/Queda - 0,60</t>
  </si>
  <si>
    <t>311.03.03.053</t>
  </si>
  <si>
    <t>Poço de Visita/Queda - 0,80</t>
  </si>
  <si>
    <t>311.03.03.054</t>
  </si>
  <si>
    <t>Poço de Visita/Queda - 1,00</t>
  </si>
  <si>
    <t>311.03.03.055</t>
  </si>
  <si>
    <t xml:space="preserve">Poço de Visita/Queda - 1,20 </t>
  </si>
  <si>
    <t>311.03.03.056</t>
  </si>
  <si>
    <t>Poço de Visita/Queda - 1,50</t>
  </si>
  <si>
    <t>311.03.03.057</t>
  </si>
  <si>
    <t>Poço de Visita/Queda - 1,80</t>
  </si>
  <si>
    <t>311.03.03.058</t>
  </si>
  <si>
    <t>Poço de Visita/Queda - 2,00</t>
  </si>
  <si>
    <t>311.03.03.059</t>
  </si>
  <si>
    <t>Poço de Visita/Queda - 2,20</t>
  </si>
  <si>
    <t>311.03.03.060</t>
  </si>
  <si>
    <t>Caminé para Poço de Visita</t>
  </si>
  <si>
    <t>311.03.03.070</t>
  </si>
  <si>
    <t>Viga de Apoio</t>
  </si>
  <si>
    <t>311.03.03.101</t>
  </si>
  <si>
    <t>Reforma de Boca de Lobo Símples</t>
  </si>
  <si>
    <t>311.03.03.102</t>
  </si>
  <si>
    <t>Reforma de Boca de Lobo Dupla</t>
  </si>
  <si>
    <t>311.03.03.111</t>
  </si>
  <si>
    <t>Reforma de Caixa de Ligação  - 0,40</t>
  </si>
  <si>
    <t>311.03.03.112</t>
  </si>
  <si>
    <t>Reforma de Caixa de Ligação  - 0,60</t>
  </si>
  <si>
    <t>311.03.03.113</t>
  </si>
  <si>
    <t>Reforma de Caixa de Ligação  - 0,80</t>
  </si>
  <si>
    <t>311.03.03.114</t>
  </si>
  <si>
    <t>Reforma de Caixa de Ligação  - 1,00</t>
  </si>
  <si>
    <t>311.03.03.115</t>
  </si>
  <si>
    <t>Reforma de Caixa de Ligação  - 1,20</t>
  </si>
  <si>
    <t>311.03.03.116</t>
  </si>
  <si>
    <t>Reforma de Caixa de Ligação  - 1,50</t>
  </si>
  <si>
    <t>311.03.03.121</t>
  </si>
  <si>
    <t>Reforma de Poço de Visita  - 0,40</t>
  </si>
  <si>
    <t>311.03.03.122</t>
  </si>
  <si>
    <t>Reforma de Poço de Visita  - 0,60</t>
  </si>
  <si>
    <t>311.03.03.123</t>
  </si>
  <si>
    <t>Reforma de Poço de Visita  - 0,80</t>
  </si>
  <si>
    <t>311.03.03.124</t>
  </si>
  <si>
    <t>Reforma de Poço de Visita  - 1,00</t>
  </si>
  <si>
    <t>311.03.03.125</t>
  </si>
  <si>
    <t>Reforma de Poço de Visita  - 1,20</t>
  </si>
  <si>
    <t>311.03.03.126</t>
  </si>
  <si>
    <t>Reforma de Poço de Visita  - 1,50</t>
  </si>
  <si>
    <t>311.03.04</t>
  </si>
  <si>
    <t>DRENOS</t>
  </si>
  <si>
    <t>311.03.04.001</t>
  </si>
  <si>
    <t>Dreno Subsuperficial</t>
  </si>
  <si>
    <t>311.03.04.002</t>
  </si>
  <si>
    <t>Dreno Profundo em Solo</t>
  </si>
  <si>
    <t>311.03.04.003</t>
  </si>
  <si>
    <t>Dreno Profundo em Solo com Tubo</t>
  </si>
  <si>
    <t>311.03.04.010</t>
  </si>
  <si>
    <t>Boca de Saida de Dreno</t>
  </si>
  <si>
    <t>311.03.05</t>
  </si>
  <si>
    <t>DISSIPADOR</t>
  </si>
  <si>
    <t>311.03.05.001</t>
  </si>
  <si>
    <t>Dissipador de Energia 0,40</t>
  </si>
  <si>
    <t>311.03.05.002</t>
  </si>
  <si>
    <t>Dissipador de Energia 0,60</t>
  </si>
  <si>
    <t>311.03.05.003</t>
  </si>
  <si>
    <t>Dissipador de Energia 0,80</t>
  </si>
  <si>
    <t>311.03.05.004</t>
  </si>
  <si>
    <t>Dissipador de Energia 1,00</t>
  </si>
  <si>
    <t>311.03.05.005</t>
  </si>
  <si>
    <t>Dissipador de Energia 1,20</t>
  </si>
  <si>
    <t>311.03.05.020</t>
  </si>
  <si>
    <t>Bacia de Dissipação</t>
  </si>
  <si>
    <t>311.03.05.021</t>
  </si>
  <si>
    <t>Enrocamento de Pedra de Mão</t>
  </si>
  <si>
    <t>311.03.06</t>
  </si>
  <si>
    <t>SERVIÇOS DIVERSOS</t>
  </si>
  <si>
    <t>311.03.06.001</t>
  </si>
  <si>
    <t>Escoramento de Valas</t>
  </si>
  <si>
    <t>311.03.06.005</t>
  </si>
  <si>
    <t>Esgotamento</t>
  </si>
  <si>
    <t>h</t>
  </si>
  <si>
    <t>311.03.06.010</t>
  </si>
  <si>
    <t>Aço CA 50 / 60</t>
  </si>
  <si>
    <t>kg</t>
  </si>
  <si>
    <t>311.03.06.015</t>
  </si>
  <si>
    <t>Concreto Magro</t>
  </si>
  <si>
    <t>311.03.06.016</t>
  </si>
  <si>
    <t>Concreto 11MPA</t>
  </si>
  <si>
    <t>311.03.06.017</t>
  </si>
  <si>
    <t>Concreto 15 MPA</t>
  </si>
  <si>
    <t>311.03.06.018</t>
  </si>
  <si>
    <t>Concreto 20 MPA</t>
  </si>
  <si>
    <t>311.03.06.019</t>
  </si>
  <si>
    <t>Concreto Ciclópico</t>
  </si>
  <si>
    <t>311.03.06.021</t>
  </si>
  <si>
    <t>Argamassa</t>
  </si>
  <si>
    <t>311.03.06.025</t>
  </si>
  <si>
    <t>Forma de Madeira Comum</t>
  </si>
  <si>
    <t>311.03.06.026</t>
  </si>
  <si>
    <t>Forma de Madeira Compensada</t>
  </si>
  <si>
    <t>311.03.06.030</t>
  </si>
  <si>
    <t>Alvenaria de Tijolos</t>
  </si>
  <si>
    <t>311.03.06.031</t>
  </si>
  <si>
    <t>Alvenaria de Pedra Argamassada</t>
  </si>
  <si>
    <t>311.03.06.040</t>
  </si>
  <si>
    <t>Lastro de Areia</t>
  </si>
  <si>
    <t>311.03.06.041</t>
  </si>
  <si>
    <t>Lastro de Brita</t>
  </si>
  <si>
    <t>311.03.06.042</t>
  </si>
  <si>
    <t>Lastro de Moledo</t>
  </si>
  <si>
    <t>311.03.06.043</t>
  </si>
  <si>
    <t>Lastro de Pedra Amarroada</t>
  </si>
  <si>
    <t>311.03.06.050</t>
  </si>
  <si>
    <t>Limpeza de Bueiro</t>
  </si>
  <si>
    <t>311.03.06.051</t>
  </si>
  <si>
    <t>Limpeza de Caixa</t>
  </si>
  <si>
    <t>311.03.06.060</t>
  </si>
  <si>
    <t>Grelha em Ferro Fundido</t>
  </si>
  <si>
    <t>311.03.06.061</t>
  </si>
  <si>
    <t>Grelha de Concreto Armado</t>
  </si>
  <si>
    <t>311.03.06.062</t>
  </si>
  <si>
    <t>Tampão de Ferro Fundido</t>
  </si>
  <si>
    <t>311.03.06.063</t>
  </si>
  <si>
    <t>Tampão de Concreto</t>
  </si>
  <si>
    <t>311.04</t>
  </si>
  <si>
    <t>BASE / SUB-BASE</t>
  </si>
  <si>
    <t>311.04.01</t>
  </si>
  <si>
    <t>SUB-LEITO</t>
  </si>
  <si>
    <t>311.04.01.001</t>
  </si>
  <si>
    <t>Escarificação</t>
  </si>
  <si>
    <t>311.04.01.005</t>
  </si>
  <si>
    <t>Regularização e Compactação Subleito</t>
  </si>
  <si>
    <t>311.04.01.006</t>
  </si>
  <si>
    <t>311.04.01.007</t>
  </si>
  <si>
    <t>Compactação de Aterro - 100% PI</t>
  </si>
  <si>
    <t>311.04.01.010</t>
  </si>
  <si>
    <t>Reforço com Material de Jazida</t>
  </si>
  <si>
    <t>311.04.01.011</t>
  </si>
  <si>
    <t>Reforço do Subleito com Saibro</t>
  </si>
  <si>
    <t>311.04.01.012</t>
  </si>
  <si>
    <t>Reforço do Subleito com Areia</t>
  </si>
  <si>
    <t>311.04.01.013</t>
  </si>
  <si>
    <t>Reforço do Subleito com Calcário Britado</t>
  </si>
  <si>
    <t>311.04.01.014</t>
  </si>
  <si>
    <t>Reforço do Subleito com Moledo</t>
  </si>
  <si>
    <t>311.04.01.015</t>
  </si>
  <si>
    <t>Reforço do Subleito com Brita 4A</t>
  </si>
  <si>
    <t>311.04.02</t>
  </si>
  <si>
    <t>SUB-BASE</t>
  </si>
  <si>
    <t>311.04.02.001</t>
  </si>
  <si>
    <t>Sub-Base de Macadame Seco</t>
  </si>
  <si>
    <t>311.04.02.002</t>
  </si>
  <si>
    <t>Sub-Base de Macadame Hidráulico</t>
  </si>
  <si>
    <t>311.04.02.005</t>
  </si>
  <si>
    <t>Sub-Base de Brita Graduada</t>
  </si>
  <si>
    <t>311.04.02.006</t>
  </si>
  <si>
    <t>Sub-Base de Brita 4A</t>
  </si>
  <si>
    <t>311.04.02.007</t>
  </si>
  <si>
    <t>Sub-Base de Bica Corrida</t>
  </si>
  <si>
    <t>311.04.02.010</t>
  </si>
  <si>
    <t>Sub-base de Saibro</t>
  </si>
  <si>
    <t>311.04.02.011</t>
  </si>
  <si>
    <t>Sub-Base com Calcário Britado</t>
  </si>
  <si>
    <t>311.04.02.012</t>
  </si>
  <si>
    <t>Sub-Base de Moledo</t>
  </si>
  <si>
    <t>311.04.02.015</t>
  </si>
  <si>
    <t>Sub-Base de Solo Arenoso Fino</t>
  </si>
  <si>
    <t>311.04.02.016</t>
  </si>
  <si>
    <t>Sub-Base de Solo Estabilizado</t>
  </si>
  <si>
    <t>311.04.02.030</t>
  </si>
  <si>
    <t>Sub-Base de Concreto Rolado</t>
  </si>
  <si>
    <t>311.04.02.050</t>
  </si>
  <si>
    <t>Recomposição de Sub-Base de Saibro</t>
  </si>
  <si>
    <t>311.04.03</t>
  </si>
  <si>
    <t>BASE</t>
  </si>
  <si>
    <t>311.04.03.001</t>
  </si>
  <si>
    <t>Base de Macadame Sêco</t>
  </si>
  <si>
    <t>311.04.03.002</t>
  </si>
  <si>
    <t>Base de Macadame Hidráulico</t>
  </si>
  <si>
    <t>311.04.03.005</t>
  </si>
  <si>
    <t>Base de Brita Graduada</t>
  </si>
  <si>
    <t>311.04.03.006</t>
  </si>
  <si>
    <t>Base de Brita 4A</t>
  </si>
  <si>
    <t>311.04.03.007</t>
  </si>
  <si>
    <t>Base de Bica Corrida</t>
  </si>
  <si>
    <t>311.04.03.010</t>
  </si>
  <si>
    <t>Base de Saibro</t>
  </si>
  <si>
    <t>311.04.03.012</t>
  </si>
  <si>
    <t>Base de Moledo</t>
  </si>
  <si>
    <t>311.04.03.015</t>
  </si>
  <si>
    <t>Base de Solo Arenoso Fino</t>
  </si>
  <si>
    <t>311.04.03.020</t>
  </si>
  <si>
    <t>Base de Solo Cimento - 2%</t>
  </si>
  <si>
    <t>311.04.03.021</t>
  </si>
  <si>
    <t>Base de Solo Cimento - 3%</t>
  </si>
  <si>
    <t>311.04.03.022</t>
  </si>
  <si>
    <t>Base de Solo Cimento - 4%</t>
  </si>
  <si>
    <t>311.04.03.023</t>
  </si>
  <si>
    <t>Base de Solo Cimento - 5%</t>
  </si>
  <si>
    <t>311.04.03.030</t>
  </si>
  <si>
    <t>Base de Concreto Rolado</t>
  </si>
  <si>
    <t>311.04.03.031</t>
  </si>
  <si>
    <t>Base de Solo / Cal</t>
  </si>
  <si>
    <t>311.04.03.032</t>
  </si>
  <si>
    <t>Base de Solo / Brita</t>
  </si>
  <si>
    <t>311.04.03.040</t>
  </si>
  <si>
    <t>Colchão de Argila</t>
  </si>
  <si>
    <t>311.04.03.041</t>
  </si>
  <si>
    <t>Colchão de Areia</t>
  </si>
  <si>
    <t>311.04.03.042</t>
  </si>
  <si>
    <t>Colchão de Pó de Pedra</t>
  </si>
  <si>
    <t>311.04.03.043</t>
  </si>
  <si>
    <t>Colchão de Arenito</t>
  </si>
  <si>
    <t>311.04.03.044</t>
  </si>
  <si>
    <t>Colchão de Saibro</t>
  </si>
  <si>
    <t>311.04.03.050</t>
  </si>
  <si>
    <t>Geotextil</t>
  </si>
  <si>
    <t>311.05</t>
  </si>
  <si>
    <t>MEIO-FIO E SARJETA</t>
  </si>
  <si>
    <t>311.05.01</t>
  </si>
  <si>
    <t>311.05.01.001</t>
  </si>
  <si>
    <t>Remoção de Meio-Fio</t>
  </si>
  <si>
    <t>311.05.01.002</t>
  </si>
  <si>
    <t>Remoção de Sarjeta de Concreto</t>
  </si>
  <si>
    <t>311.05.01.005</t>
  </si>
  <si>
    <t>Remoção e Assentamento de Meio-Fio</t>
  </si>
  <si>
    <t>311.05.02</t>
  </si>
  <si>
    <t>311.05.02.001</t>
  </si>
  <si>
    <t>Meio-Fio Simples de Concreto ( 0,034 m3/m )</t>
  </si>
  <si>
    <t>311.05.02.002</t>
  </si>
  <si>
    <t>Meio-Fio Simples de Concreto ( 0,072 m3/m )</t>
  </si>
  <si>
    <t>311.05.02.005</t>
  </si>
  <si>
    <t>Meio-Fio Simples de Concreto Pré-Moldado</t>
  </si>
  <si>
    <t>311.05.02.011</t>
  </si>
  <si>
    <t>Meio-Fio com Sarjeta de Concreto ( 0,042 m3/m )</t>
  </si>
  <si>
    <t>311.05.02.012</t>
  </si>
  <si>
    <t>Meio-Fio com Sarjeta de Concreto ( 0,103 m3/m )</t>
  </si>
  <si>
    <t>311.05.02.015</t>
  </si>
  <si>
    <t>Meio-Fio com Sarjeta de Concreto ( PM )</t>
  </si>
  <si>
    <t>311.05.02.021</t>
  </si>
  <si>
    <t>Meio-Fio Moldado " in loco "</t>
  </si>
  <si>
    <t>311.05.02.030</t>
  </si>
  <si>
    <t>Sarjeta de Concreto</t>
  </si>
  <si>
    <t>311.05.02.040</t>
  </si>
  <si>
    <t>Recuperaçao de Meio-Fio</t>
  </si>
  <si>
    <t>311.05.02.049</t>
  </si>
  <si>
    <t>Reassentamento de cordão de paralelepípedo</t>
  </si>
  <si>
    <t>311.05.02.050</t>
  </si>
  <si>
    <t>Cordão de Paralelepípedo</t>
  </si>
  <si>
    <t>311.05.02.051</t>
  </si>
  <si>
    <t>Cordão de Paralelepípedo duplo</t>
  </si>
  <si>
    <t>311.06</t>
  </si>
  <si>
    <t>REVESTIMENTO</t>
  </si>
  <si>
    <t>311.06.01</t>
  </si>
  <si>
    <t>311.06.01.001</t>
  </si>
  <si>
    <t>Limpeza e Lavagem da Pista</t>
  </si>
  <si>
    <t>311.06.01.003</t>
  </si>
  <si>
    <t>Tapa Buracos ( CBUQ )</t>
  </si>
  <si>
    <t>311.06.01.005</t>
  </si>
  <si>
    <t>Tapa Buracos ( PMF )</t>
  </si>
  <si>
    <t>311.06.01.006</t>
  </si>
  <si>
    <t>Tapa Buracos ( Remendos Profundos )</t>
  </si>
  <si>
    <t>311.06.01.007</t>
  </si>
  <si>
    <t>Tapa Buracos ( Remendos Superficiais )</t>
  </si>
  <si>
    <t>311.06.02</t>
  </si>
  <si>
    <t>PINTURA</t>
  </si>
  <si>
    <t>311.06.02.001</t>
  </si>
  <si>
    <t>Pintura de Lligação com Emulsão</t>
  </si>
  <si>
    <t>311.06.02.005</t>
  </si>
  <si>
    <t>Imprimação com Emulsão</t>
  </si>
  <si>
    <t>311.06.02.006</t>
  </si>
  <si>
    <t>Imprimação - CM-30</t>
  </si>
  <si>
    <t>311.06.03</t>
  </si>
  <si>
    <t>CALÇAMENTO / REVESTIMENTO PRIMÁRIO</t>
  </si>
  <si>
    <t>311.06.03.001</t>
  </si>
  <si>
    <t>Pedra Irregular</t>
  </si>
  <si>
    <t>311.06.03.002</t>
  </si>
  <si>
    <t>Remoção de Pedra Irregular</t>
  </si>
  <si>
    <t>311.06.03.003</t>
  </si>
  <si>
    <t>Reassentamento de Pedra Irregular</t>
  </si>
  <si>
    <t>311.06.03.004</t>
  </si>
  <si>
    <t>Remoção e Reassentamento de Pedras Irregulares</t>
  </si>
  <si>
    <t>311.06.03.005</t>
  </si>
  <si>
    <t>Paralelepípedos</t>
  </si>
  <si>
    <t>311.06.03.006</t>
  </si>
  <si>
    <t>Remoção de Paralelepípedo</t>
  </si>
  <si>
    <t>311.06.03.007</t>
  </si>
  <si>
    <t>Reassentamento de Paralelepípedo</t>
  </si>
  <si>
    <t>311.06.03.008</t>
  </si>
  <si>
    <t>Rolagem de Pedras Irregulares e Paralelepípedo</t>
  </si>
  <si>
    <t>311.06.03.009</t>
  </si>
  <si>
    <t>Remoção e Reassentamento de Paralelepípedo</t>
  </si>
  <si>
    <t>311.06.03.010</t>
  </si>
  <si>
    <t>Blocos de Concreto Intertravado</t>
  </si>
  <si>
    <t>311.06.03.011</t>
  </si>
  <si>
    <t>Remoção de Blocos de Concreto Intertravado</t>
  </si>
  <si>
    <t>311.06.03.012</t>
  </si>
  <si>
    <t>Reassentamento de Blocos de Concreto Intertravado</t>
  </si>
  <si>
    <t>311.06.03.013</t>
  </si>
  <si>
    <t>Blocos de Concreto Sextavado</t>
  </si>
  <si>
    <t>311.06.03.014</t>
  </si>
  <si>
    <t>Remoção de Blocos de Concreto Sextavado</t>
  </si>
  <si>
    <t>311.06.03.015</t>
  </si>
  <si>
    <t>Reassentamento de Blocos de Concreto Sextavado</t>
  </si>
  <si>
    <t>311.06.03.101</t>
  </si>
  <si>
    <t>Revestimento Primário ( cascalhamento )</t>
  </si>
  <si>
    <t>311.06.04</t>
  </si>
  <si>
    <t>LAMA ASFÁLTICA</t>
  </si>
  <si>
    <t>311.06.04.001</t>
  </si>
  <si>
    <t>Lama Asfáltica ( faixa "1" )</t>
  </si>
  <si>
    <t>311.06.04.002</t>
  </si>
  <si>
    <t>Lama Asfáltica ( faixa "2" )</t>
  </si>
  <si>
    <t>311.06.04.003</t>
  </si>
  <si>
    <t>Lama Asfáltica ( faixa "3" )</t>
  </si>
  <si>
    <t>311.06.04.004</t>
  </si>
  <si>
    <t>Lama Asfáltica ( faixa "4" )</t>
  </si>
  <si>
    <t>311.06.05</t>
  </si>
  <si>
    <t>TRATAMENTO SUPERFICIAL</t>
  </si>
  <si>
    <t>311.06.05.001</t>
  </si>
  <si>
    <t>Tratamento Superficial Simples</t>
  </si>
  <si>
    <t>311.06.05.003</t>
  </si>
  <si>
    <t>Tratamento Superficial  Duplo</t>
  </si>
  <si>
    <t>311.06.05.004</t>
  </si>
  <si>
    <t>Tratamento Superficial Duplo c/ Capa Selante</t>
  </si>
  <si>
    <t>311.06.05.010</t>
  </si>
  <si>
    <t>Tratamento Superficial Triplo</t>
  </si>
  <si>
    <t>311.06.05.011</t>
  </si>
  <si>
    <t>Tratamento Superficial Triplo c/ Capa Selante</t>
  </si>
  <si>
    <t>311.06.05.015</t>
  </si>
  <si>
    <t>Capa Selante</t>
  </si>
  <si>
    <t>311.06.05.016</t>
  </si>
  <si>
    <t>Cape Seal</t>
  </si>
  <si>
    <t>311.06.05.017</t>
  </si>
  <si>
    <t>Microrrevestimento Asfáltico a Frio (8,00 mm) - MRAF</t>
  </si>
  <si>
    <t>311.06.05.020</t>
  </si>
  <si>
    <t>Macadame Betuminoso</t>
  </si>
  <si>
    <t>311.06.06</t>
  </si>
  <si>
    <t>USINADO</t>
  </si>
  <si>
    <t>311.06.06.001</t>
  </si>
  <si>
    <t>Pré Misturado a Frio ( PMF )</t>
  </si>
  <si>
    <t>311.06.06.003</t>
  </si>
  <si>
    <t>Reperfilamento em PMF</t>
  </si>
  <si>
    <t>311.06.06.004</t>
  </si>
  <si>
    <t>Concreto Betuminoso Usinado a Quente (CBUQ) - FAIXA A</t>
  </si>
  <si>
    <t>ton</t>
  </si>
  <si>
    <t>311.06.06.005</t>
  </si>
  <si>
    <t>Concreto Betuminoso Usinado a Quente (CBUQ)</t>
  </si>
  <si>
    <t>311.06.06.006</t>
  </si>
  <si>
    <t>Concreto Betuminoso Usinado a Quente (CBUQ) - FAIXA B</t>
  </si>
  <si>
    <t>311.06.06.007</t>
  </si>
  <si>
    <t>Concreto Betuminoso Usinado a Quente (CBUQ) - FAIXA C</t>
  </si>
  <si>
    <t>311.06.06.008</t>
  </si>
  <si>
    <t>Reperfilamento em CBUQ</t>
  </si>
  <si>
    <t>311.06.06.009</t>
  </si>
  <si>
    <t>CBUQ-BINDER</t>
  </si>
  <si>
    <t>311.06.06.011</t>
  </si>
  <si>
    <t>Micro-Asfalto</t>
  </si>
  <si>
    <t>311.06.06.020</t>
  </si>
  <si>
    <t>Placa de Transição em Concreto 20 Mpa</t>
  </si>
  <si>
    <t>311.06.06.030</t>
  </si>
  <si>
    <t>Pavimento em Concreto 20 Mpa</t>
  </si>
  <si>
    <t>311.06.06.035</t>
  </si>
  <si>
    <t>Pavimento em Concreto Armado 18 Mpa</t>
  </si>
  <si>
    <t>311.06.06.050</t>
  </si>
  <si>
    <t>Concreto Betuminoso Usinado a Quente (CBUQ) c/ Polímero</t>
  </si>
  <si>
    <t>311.06.07</t>
  </si>
  <si>
    <t>FREZAGEM</t>
  </si>
  <si>
    <t>311.06.07.001</t>
  </si>
  <si>
    <t>Fresagem</t>
  </si>
  <si>
    <t>m3</t>
  </si>
  <si>
    <t>311.06.07.003</t>
  </si>
  <si>
    <t>Fresagem e Reciclagem</t>
  </si>
  <si>
    <t>311.06.08</t>
  </si>
  <si>
    <t>311.06.08.001</t>
  </si>
  <si>
    <t>311.06.08.002</t>
  </si>
  <si>
    <t>Armadura em Tela de Aço</t>
  </si>
  <si>
    <t>311.06.08.005</t>
  </si>
  <si>
    <t>Forma Metálica</t>
  </si>
  <si>
    <t>311.06.08.010</t>
  </si>
  <si>
    <t>Junta Transversal</t>
  </si>
  <si>
    <t>311.06.08.011</t>
  </si>
  <si>
    <t>Junta Longitudinal</t>
  </si>
  <si>
    <t>311.06.08.015</t>
  </si>
  <si>
    <t>Corte de Pavimento</t>
  </si>
  <si>
    <t>311.07</t>
  </si>
  <si>
    <t>PAISAGISMO / URBANISMO</t>
  </si>
  <si>
    <t>311.07.01</t>
  </si>
  <si>
    <t>311.07.01.001</t>
  </si>
  <si>
    <t>Remoção de Petit-Pavet</t>
  </si>
  <si>
    <t>311.07.01.002</t>
  </si>
  <si>
    <t>Remoção de Paver</t>
  </si>
  <si>
    <t>311.07.01.003</t>
  </si>
  <si>
    <t>311.07.01.004</t>
  </si>
  <si>
    <t>Remoção e Reassentamento de Petit-Pavet</t>
  </si>
  <si>
    <t>311.07.01.005</t>
  </si>
  <si>
    <t>Remoção e Reassentamento de Paver</t>
  </si>
  <si>
    <t>311.07.01.006</t>
  </si>
  <si>
    <t>311.07.01.007</t>
  </si>
  <si>
    <t>311.07.01.008</t>
  </si>
  <si>
    <t>Relocação de Meio-Fio</t>
  </si>
  <si>
    <t>311.07.01.009</t>
  </si>
  <si>
    <t>Remoção de Blocos</t>
  </si>
  <si>
    <t>311.07.01.010</t>
  </si>
  <si>
    <t>Remoção e Reassentamento de Blocos</t>
  </si>
  <si>
    <t>311.07.01.011</t>
  </si>
  <si>
    <t>Remoção de calçada de granito</t>
  </si>
  <si>
    <t>311.07.01.012</t>
  </si>
  <si>
    <t>Reassentamento de calçada de granito</t>
  </si>
  <si>
    <t>311.07.01.015</t>
  </si>
  <si>
    <t>Demolição de Calçada em Concreto</t>
  </si>
  <si>
    <t>311.07.01.020</t>
  </si>
  <si>
    <t>Escavação, Carga e Transporte de Material</t>
  </si>
  <si>
    <t>311.07.01.022</t>
  </si>
  <si>
    <t>Compactação de Aterro</t>
  </si>
  <si>
    <t>311.07.01.023</t>
  </si>
  <si>
    <t>Aterro Compactado Manualmente</t>
  </si>
  <si>
    <t>311.07.01.024</t>
  </si>
  <si>
    <t>311.07.01.025</t>
  </si>
  <si>
    <t>311.07.01.030</t>
  </si>
  <si>
    <t>311.07.01.031</t>
  </si>
  <si>
    <t>311.07.01.032</t>
  </si>
  <si>
    <t>311.07.01.033</t>
  </si>
  <si>
    <t>311.07.01.039</t>
  </si>
  <si>
    <t>Regularização e Compactação Manual de Passeio</t>
  </si>
  <si>
    <t>311.07.01.040</t>
  </si>
  <si>
    <t>Regularização e Compactação de Passeio</t>
  </si>
  <si>
    <t>311.07.01.060</t>
  </si>
  <si>
    <t>Remoção de fincadinhas de granito</t>
  </si>
  <si>
    <t>311.07.02</t>
  </si>
  <si>
    <t>CALÇADA</t>
  </si>
  <si>
    <t>311.07.02.001</t>
  </si>
  <si>
    <t>311.07.02.003</t>
  </si>
  <si>
    <t>Calçada em Petit-Pavet</t>
  </si>
  <si>
    <t>311.07.02.004</t>
  </si>
  <si>
    <t>311.07.02.013</t>
  </si>
  <si>
    <t>Calçada em Tratamento Superficial Duplo</t>
  </si>
  <si>
    <t>311.07.02.014</t>
  </si>
  <si>
    <t>Calçada em Tratamento Superficial Tríplo</t>
  </si>
  <si>
    <t>311.07.02.015</t>
  </si>
  <si>
    <t>Calçada em Paver</t>
  </si>
  <si>
    <t>311.07.02.016</t>
  </si>
  <si>
    <t>Calçada em Lajota Sextavada</t>
  </si>
  <si>
    <t>311.07.02.017</t>
  </si>
  <si>
    <t>Calçada em Blokrete</t>
  </si>
  <si>
    <t>311.07.02.018</t>
  </si>
  <si>
    <t>Calçada de Pedra</t>
  </si>
  <si>
    <t>311.07.02.019</t>
  </si>
  <si>
    <t>Calçada em Pedra Irregular</t>
  </si>
  <si>
    <t>311.07.02.020</t>
  </si>
  <si>
    <t>Calçada em Seixo Rolado</t>
  </si>
  <si>
    <t>311.07.02.021</t>
  </si>
  <si>
    <t>Calçada em Paralelepípedo</t>
  </si>
  <si>
    <t>311.07.02.030</t>
  </si>
  <si>
    <t>Rampa de Acesso p/ Deficientes</t>
  </si>
  <si>
    <t>311.07.02.040</t>
  </si>
  <si>
    <t>Regularização c/ Argamassa Cimento e Areia</t>
  </si>
  <si>
    <t>311.07.02.060</t>
  </si>
  <si>
    <t>Cimento Alisado</t>
  </si>
  <si>
    <t>311.07.03</t>
  </si>
  <si>
    <t>LASTRO</t>
  </si>
  <si>
    <t>311.07.03.001</t>
  </si>
  <si>
    <t>311.07.03.003</t>
  </si>
  <si>
    <t>311.07.03.004</t>
  </si>
  <si>
    <t>Lastro de Bica Corrida</t>
  </si>
  <si>
    <t>311.07.03.008</t>
  </si>
  <si>
    <t>Lastro de Brita 4A</t>
  </si>
  <si>
    <t>311.07.03.009</t>
  </si>
  <si>
    <t>Lastro de Brita Graduada</t>
  </si>
  <si>
    <t>311.07.03.015</t>
  </si>
  <si>
    <t>Lastro de Concreto</t>
  </si>
  <si>
    <t>311.07.03.020</t>
  </si>
  <si>
    <t>Lastro de Saibro</t>
  </si>
  <si>
    <t>311.07.03.021</t>
  </si>
  <si>
    <t>Lastro de Calcário Britado</t>
  </si>
  <si>
    <t>311.07.04</t>
  </si>
  <si>
    <t>PROTEÇÃO VEGETAL</t>
  </si>
  <si>
    <t>311.07.04.001</t>
  </si>
  <si>
    <t>Plantio de Grama em Placas</t>
  </si>
  <si>
    <t>311.07.04.002</t>
  </si>
  <si>
    <t>Plantio de Grama em Mudas</t>
  </si>
  <si>
    <t>311.07.04.005</t>
  </si>
  <si>
    <t>Plantio de Árvores</t>
  </si>
  <si>
    <t>311.07.04.006</t>
  </si>
  <si>
    <t>Plantio de Arbustos</t>
  </si>
  <si>
    <t>311.07.05</t>
  </si>
  <si>
    <t>311.07.05.001</t>
  </si>
  <si>
    <t>Aço CA-50 / 60</t>
  </si>
  <si>
    <t>311.07.05.003</t>
  </si>
  <si>
    <t>311.07.05.005</t>
  </si>
  <si>
    <t>311.07.05.010</t>
  </si>
  <si>
    <t>Forma Comum</t>
  </si>
  <si>
    <t>311.07.05.011</t>
  </si>
  <si>
    <t>311.07.05.015</t>
  </si>
  <si>
    <t>311.07.05.016</t>
  </si>
  <si>
    <t>Concreto Fck 11 Mpa</t>
  </si>
  <si>
    <t>311.07.05.017</t>
  </si>
  <si>
    <t>Concreto Fck 15 Mpa</t>
  </si>
  <si>
    <t>311.07.05.018</t>
  </si>
  <si>
    <t>Concreto Fck 18 Mpa</t>
  </si>
  <si>
    <t>311.07.05.019</t>
  </si>
  <si>
    <t>Concreto Fck 20 Mpa</t>
  </si>
  <si>
    <t>311.07.05.020</t>
  </si>
  <si>
    <t>311.07.05.021</t>
  </si>
  <si>
    <t>311.07.05.022</t>
  </si>
  <si>
    <t>Argamassa Cimento e Areia</t>
  </si>
  <si>
    <t>311.07.05.029</t>
  </si>
  <si>
    <t>Fincadinha de Granito</t>
  </si>
  <si>
    <t>311.07.05.030</t>
  </si>
  <si>
    <t xml:space="preserve">Fincadinha de Concreto </t>
  </si>
  <si>
    <t>311.07.05.031</t>
  </si>
  <si>
    <t>Guia de Pedra</t>
  </si>
  <si>
    <t>311.07.05.032</t>
  </si>
  <si>
    <t>Guia em Concreto</t>
  </si>
  <si>
    <t>311.07.05.033</t>
  </si>
  <si>
    <t>311.07.05.034</t>
  </si>
  <si>
    <t>311.07.05.040</t>
  </si>
  <si>
    <t>Grade Metálica</t>
  </si>
  <si>
    <t>311.07.05.041</t>
  </si>
  <si>
    <t>Bicicletário em Ferro Galvanizado</t>
  </si>
  <si>
    <t>311.07.05.043</t>
  </si>
  <si>
    <t>Floreira em Concreto - Tijolo Aparente</t>
  </si>
  <si>
    <t>311.07.05.045</t>
  </si>
  <si>
    <t>Lixeira</t>
  </si>
  <si>
    <t>311.07.05.060</t>
  </si>
  <si>
    <t>Deck em Madeira de Lei</t>
  </si>
  <si>
    <t>311.07.05.070</t>
  </si>
  <si>
    <t>Piso em Tijolo Maciço</t>
  </si>
  <si>
    <t>311.07.05.080</t>
  </si>
  <si>
    <t>Tronco de Eucalipto 15cm</t>
  </si>
  <si>
    <t>311.07.05.081</t>
  </si>
  <si>
    <t>Tronco de Eucalipto 20cm</t>
  </si>
  <si>
    <t>311.07.05.082</t>
  </si>
  <si>
    <t>Tronco de Eucalipto 25 cm</t>
  </si>
  <si>
    <t>311.07.05.083</t>
  </si>
  <si>
    <t>Tronco de Eucalipto 30 cm</t>
  </si>
  <si>
    <t>311.07.05.101</t>
  </si>
  <si>
    <t>Tubo de concreto ø 1,00 m</t>
  </si>
  <si>
    <t>311.08</t>
  </si>
  <si>
    <t>SINALIZAÇÃO DE TRÂNSITO</t>
  </si>
  <si>
    <t>311.08.01</t>
  </si>
  <si>
    <t>SINALIZAÇÃO VERTICAL</t>
  </si>
  <si>
    <t>311.08.01.001</t>
  </si>
  <si>
    <t>Placa de Regulamentação - Círculo</t>
  </si>
  <si>
    <t>311.08.01.003</t>
  </si>
  <si>
    <t>Placa de Regulamentação - Triângulo</t>
  </si>
  <si>
    <t>311.08.01.005</t>
  </si>
  <si>
    <t>Placa de Regulamentação - Octógono</t>
  </si>
  <si>
    <t>311.08.01.006</t>
  </si>
  <si>
    <t>Placa de Sinalização</t>
  </si>
  <si>
    <t>m2</t>
  </si>
  <si>
    <t>311.08.01.011</t>
  </si>
  <si>
    <t>Placa de Regulamentação Inserida em área de 0,50 x 1,0m.</t>
  </si>
  <si>
    <t>311.08.01.013</t>
  </si>
  <si>
    <t>Placa de Regulamentação Inserida em área de 1,0 x 1,0m.</t>
  </si>
  <si>
    <t>311.08.01.015</t>
  </si>
  <si>
    <t>Placa de Regulamentação Inserida em área de 2,0 x 1,0m.</t>
  </si>
  <si>
    <t>311.08.01.021</t>
  </si>
  <si>
    <t>Placa de Advertência - Losango</t>
  </si>
  <si>
    <t>311.08.01.023</t>
  </si>
  <si>
    <t>Placa de Advertência Inserida em área de 1,0 x 1,0m.</t>
  </si>
  <si>
    <t>311.08.01.025</t>
  </si>
  <si>
    <t>Placa de Advertência Inserida em área de 2,0 x 1,0m.</t>
  </si>
  <si>
    <t>311.08.01.031</t>
  </si>
  <si>
    <t>Placa de Indicação - 1,0 x 1,0m.</t>
  </si>
  <si>
    <t>311.08.01.033</t>
  </si>
  <si>
    <t>Placa de Indicação - 2,0 x 1,0m.</t>
  </si>
  <si>
    <t>311.08.01.035</t>
  </si>
  <si>
    <t>Placa de Informação de 0,33 x 0,66m.</t>
  </si>
  <si>
    <t>311.08.01.041</t>
  </si>
  <si>
    <t>Placa Deficiente Físico de 0,34 x 0,16m.</t>
  </si>
  <si>
    <t>311.08.01.042</t>
  </si>
  <si>
    <t>Placa Deficiente Físico de 0,50 x 0,70m.</t>
  </si>
  <si>
    <t>311.08.01.043</t>
  </si>
  <si>
    <t>Placa Deficiente Físico de 0,50 x 0,75m.</t>
  </si>
  <si>
    <t>311.08.01.044</t>
  </si>
  <si>
    <t>Placa Deficiente Físico de 0,50 x 0,90m.</t>
  </si>
  <si>
    <t>311.08.01.045</t>
  </si>
  <si>
    <t>Placa Deficiente Físico de 0,815 x 0,30m.</t>
  </si>
  <si>
    <t>311.08.01.046</t>
  </si>
  <si>
    <t>Placa Deficiente Físico de 1,0 x 0,32m.</t>
  </si>
  <si>
    <t>311.08.01.047</t>
  </si>
  <si>
    <t>Placa Deficiente Físico de 1,80 x 0,75m.</t>
  </si>
  <si>
    <t>311.08.01.051</t>
  </si>
  <si>
    <t>Coluna de Semi Pórtico</t>
  </si>
  <si>
    <t>311.08.01.053</t>
  </si>
  <si>
    <t>Braço de Semi Pórtico</t>
  </si>
  <si>
    <t>311.08.01.055</t>
  </si>
  <si>
    <t>Coluna Composta de Braço - Semi Pórtico</t>
  </si>
  <si>
    <t>311.08.02</t>
  </si>
  <si>
    <t>SINALIZAÇÃO HORIZONTAL</t>
  </si>
  <si>
    <t>311.08.02.001</t>
  </si>
  <si>
    <t>Pintura de Faixas - Brancas</t>
  </si>
  <si>
    <t>311.08.02.005</t>
  </si>
  <si>
    <t>Pintura de Faixas - Amarelas</t>
  </si>
  <si>
    <t>311.08.02.007</t>
  </si>
  <si>
    <t>Pintura de Inscrição "PARE"</t>
  </si>
  <si>
    <t>311.08.02.009</t>
  </si>
  <si>
    <t>Pintura de Inscrição "ESCOLA"</t>
  </si>
  <si>
    <t>311.08.02.011</t>
  </si>
  <si>
    <t>Pintura de "SETAS DIRECIONAIS"</t>
  </si>
  <si>
    <t>311.08.02.013</t>
  </si>
  <si>
    <t>Pintura de "CANALIZAÇÕES"</t>
  </si>
  <si>
    <t>311.08.02.015</t>
  </si>
  <si>
    <t>Pintura de Deficiente Físico - Azul</t>
  </si>
  <si>
    <t>311.08.02.021</t>
  </si>
  <si>
    <t>Execução de Termoplástico por Aspersão</t>
  </si>
  <si>
    <t>311.08.02.025</t>
  </si>
  <si>
    <t>Execução de Termoplástico por Extrusão</t>
  </si>
  <si>
    <t>311.08.02.031</t>
  </si>
  <si>
    <t>Tacha Monodirecional</t>
  </si>
  <si>
    <t>311.08.02.033</t>
  </si>
  <si>
    <t>Tacha Bidirecional</t>
  </si>
  <si>
    <t>311.08.02.035</t>
  </si>
  <si>
    <t>Tachão Monodirecional</t>
  </si>
  <si>
    <t>311.08.02.037</t>
  </si>
  <si>
    <t>Tachão Bidirecional</t>
  </si>
  <si>
    <t>311.08.02.039</t>
  </si>
  <si>
    <t>Tartaruga de 0,15m.</t>
  </si>
  <si>
    <t>311.08.02.041</t>
  </si>
  <si>
    <t>Tartaruga de 0,30m.</t>
  </si>
  <si>
    <t>311.08.03</t>
  </si>
  <si>
    <t>SINALIZAÇÃO SEMAFÓRICA</t>
  </si>
  <si>
    <t>311.08.03.001</t>
  </si>
  <si>
    <t>Controlador de Tráfego</t>
  </si>
  <si>
    <t>311.08.03.005</t>
  </si>
  <si>
    <t>Fornecimento e Colocação de Pedestal</t>
  </si>
  <si>
    <t>311.08.03.011</t>
  </si>
  <si>
    <t>Grupo Focal 1 - Tipo "T"</t>
  </si>
  <si>
    <t>311.08.03.013</t>
  </si>
  <si>
    <t>Grupo Focal 1 - Tipo "I"</t>
  </si>
  <si>
    <t>311.08.03.015</t>
  </si>
  <si>
    <t>Grupo Focal 2</t>
  </si>
  <si>
    <t>311.08.03.016</t>
  </si>
  <si>
    <t>Fornecimento e Instalação de Porta - Focos Veiculares em braço projetado</t>
  </si>
  <si>
    <t>311.08.03.017</t>
  </si>
  <si>
    <t>Fornecimento e Instalação de Porta - Focos Veiculares em coluna</t>
  </si>
  <si>
    <t>311.08.03.018</t>
  </si>
  <si>
    <t>Fornecimento e Instalação de Porta - Focos para Pedestres em coluna</t>
  </si>
  <si>
    <t>311.08.03.020</t>
  </si>
  <si>
    <t>Instalação de Coluna Simples</t>
  </si>
  <si>
    <t>311.08.03.021</t>
  </si>
  <si>
    <t>Fornecimento e Instalação de Coluna Simples</t>
  </si>
  <si>
    <t>311.08.03.023</t>
  </si>
  <si>
    <t>Fornecimento e Instalação de Coluna com Braço Projetado</t>
  </si>
  <si>
    <t>311.08.03.031</t>
  </si>
  <si>
    <t>Execução de Serviço Subterrâneo</t>
  </si>
  <si>
    <t>311.08.03.033</t>
  </si>
  <si>
    <t>Execução de Serviço de Superfície</t>
  </si>
  <si>
    <t>311.08.03.035</t>
  </si>
  <si>
    <t>Execução de Serviço Aéreo</t>
  </si>
  <si>
    <t>311.08.03.040</t>
  </si>
  <si>
    <t>Instalação para Ligação de Energia</t>
  </si>
  <si>
    <t>311.08.03.041</t>
  </si>
  <si>
    <t>Instalação de Acessório Subterrâneo</t>
  </si>
  <si>
    <t>311.08.03.043</t>
  </si>
  <si>
    <t>Instalação de Acessório de Superfície</t>
  </si>
  <si>
    <t>311.08.03.045</t>
  </si>
  <si>
    <t>Instalação de Acessório Aéreo</t>
  </si>
  <si>
    <t>311.08.03.051</t>
  </si>
  <si>
    <t>Cjunto Semafórico(control./poste/braço/grupo focal/instalações)</t>
  </si>
  <si>
    <t>311.08.03.055</t>
  </si>
  <si>
    <t>Fornecimento e Colocação de Braço de 4,00m</t>
  </si>
  <si>
    <t>311.08.03.056</t>
  </si>
  <si>
    <t>Fornecimento e Colocação de Braço de 5,00m</t>
  </si>
  <si>
    <t>311.08.03.101</t>
  </si>
  <si>
    <t>Fornecimento e Instalação de Cabo 2x1mm2</t>
  </si>
  <si>
    <t>311.08.03.102</t>
  </si>
  <si>
    <t>Fornecimento e Instalação de Cabo 2x4mm2</t>
  </si>
  <si>
    <t>311.08.03.103</t>
  </si>
  <si>
    <t>Fornecimento e Instalação de Cabo 3x1mm2</t>
  </si>
  <si>
    <t>311.08.03.104</t>
  </si>
  <si>
    <t>Fornecimento e Instalação de Cabo 4x1mm2</t>
  </si>
  <si>
    <t>311.08.03.131</t>
  </si>
  <si>
    <t>Fornecimento e Instalação de Módulo Detetor de Veículos</t>
  </si>
  <si>
    <t>311.08.03.151</t>
  </si>
  <si>
    <t>Fornecimento e Instalação de Botoeiras para Pedestres</t>
  </si>
  <si>
    <t>311.08.03.181</t>
  </si>
  <si>
    <t>Afixação de Adesivo de Pedestre</t>
  </si>
  <si>
    <t>311.08.03.201</t>
  </si>
  <si>
    <t>Quadro 0,40x0,40 com tampa</t>
  </si>
  <si>
    <t>311.08.03.221</t>
  </si>
  <si>
    <t>Caixa de Passagem 0,40x0,40x0,45 com tampa</t>
  </si>
  <si>
    <t>311.09</t>
  </si>
  <si>
    <t>311.09.01</t>
  </si>
  <si>
    <t>DIVERSOS</t>
  </si>
  <si>
    <t>311.09.01.001</t>
  </si>
  <si>
    <t>Abrigo Ponto de Ônibus</t>
  </si>
  <si>
    <t>311.09.01.002</t>
  </si>
  <si>
    <t>Relocação de Abrigo de Ponto de Ônibus</t>
  </si>
  <si>
    <t>311.09.01.005</t>
  </si>
  <si>
    <t>Pórtico de Entrada</t>
  </si>
  <si>
    <t>311.09.01.010</t>
  </si>
  <si>
    <t>311.09.01.011</t>
  </si>
  <si>
    <t>311.09.01.015</t>
  </si>
  <si>
    <t>311.09.01.020</t>
  </si>
  <si>
    <t>311.09.01.025</t>
  </si>
  <si>
    <t>311.09.01.030</t>
  </si>
  <si>
    <t>Remoção de Cêrca de Arame</t>
  </si>
  <si>
    <t>311.09.01.035</t>
  </si>
  <si>
    <t>Remoção de Cêrca de Madeira</t>
  </si>
  <si>
    <t>311.09.01.040</t>
  </si>
  <si>
    <t>Relocação de Grade Mertálica</t>
  </si>
  <si>
    <t>311.09.01.050</t>
  </si>
  <si>
    <t>Relocação de Postes</t>
  </si>
  <si>
    <t>311.09.01.051</t>
  </si>
  <si>
    <t>Poste de CA, colocado</t>
  </si>
  <si>
    <t>311.09.01.055</t>
  </si>
  <si>
    <t>Reparos em Alambrado</t>
  </si>
  <si>
    <t>311.09.01.060</t>
  </si>
  <si>
    <t>Reparos em Calçadas</t>
  </si>
  <si>
    <t>311.09.01.065</t>
  </si>
  <si>
    <t>Reposição de Asfalto</t>
  </si>
  <si>
    <t>311.09.01.070</t>
  </si>
  <si>
    <t>Recuperação de Meio-Fio</t>
  </si>
  <si>
    <t>311.09.01.075</t>
  </si>
  <si>
    <t>Muro de Arrimo</t>
  </si>
  <si>
    <t>311.09.01.080</t>
  </si>
  <si>
    <t>Mureta em Alvenaria</t>
  </si>
  <si>
    <t>311.09.01.081</t>
  </si>
  <si>
    <t>Muro em alvenaria, 1/2 vez, h=1,80 m, com fundação/ baldrame/ pil./cint/ chapara emboço/ reb e pintura</t>
  </si>
  <si>
    <t>311.09.01.085</t>
  </si>
  <si>
    <t>Muro de Pedra</t>
  </si>
  <si>
    <t>311.09.01.090</t>
  </si>
  <si>
    <t>Pista Tátil</t>
  </si>
  <si>
    <t>311.09.01.095</t>
  </si>
  <si>
    <t>Placa de Inauguração</t>
  </si>
  <si>
    <t>311.09.01.100</t>
  </si>
  <si>
    <t>Retirada de Entulho e Limpeza</t>
  </si>
  <si>
    <t>311.09.01.151</t>
  </si>
  <si>
    <t>Tampão de Ferro - remoção e recolocação</t>
  </si>
  <si>
    <t>311.09.01.201</t>
  </si>
  <si>
    <t>Retirada de conj. luminária LM-1 completo, com remoção</t>
  </si>
  <si>
    <t>311.09.01.221</t>
  </si>
  <si>
    <t>Luminária tipo LM-1, colocada</t>
  </si>
  <si>
    <t>311.09.01.291</t>
  </si>
  <si>
    <t>Relolcação de Rede de Distribuição Urbana - RDU</t>
  </si>
  <si>
    <t>311.09.01.351</t>
  </si>
  <si>
    <t>Fornecimento e Cravação de Estacas Tipo TR-45</t>
  </si>
  <si>
    <t>311.09.01.501</t>
  </si>
  <si>
    <t>Ensaios de Laboratório</t>
  </si>
  <si>
    <t>gb</t>
  </si>
  <si>
    <t xml:space="preserve">PREÇO GLOBAL </t>
  </si>
  <si>
    <t xml:space="preserve">Trecho: </t>
  </si>
  <si>
    <t>Calçada em Concreto(entrada de veículos)</t>
  </si>
  <si>
    <t>Escavação manual de valas (Guia calçada)</t>
  </si>
  <si>
    <t>Colchão em Pé de Pedra</t>
  </si>
  <si>
    <t>Regularização e Compactação manual de Passeio</t>
  </si>
  <si>
    <t>Calçada em Lajota pré fabricada 49x49cm</t>
  </si>
  <si>
    <t>Argamassa de Cimento e Areia para rejunte</t>
  </si>
  <si>
    <t>36</t>
  </si>
  <si>
    <t>01</t>
  </si>
  <si>
    <t>CORONEL VIVIDA</t>
  </si>
  <si>
    <t>PAVIMENTAÇÃO / RECAPE</t>
  </si>
  <si>
    <t>PERIMETRO URBANO</t>
  </si>
  <si>
    <t>P.P.U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</si>
  <si>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</si>
  <si>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FIN FDU</t>
  </si>
  <si>
    <t>C.P.M.</t>
  </si>
  <si>
    <t>CRONOGRAMA FÍSICO FINANCEIRO</t>
  </si>
  <si>
    <t>GRUPO</t>
  </si>
  <si>
    <t>SERVIÇOS</t>
  </si>
  <si>
    <t>PARCELAS (%)</t>
  </si>
  <si>
    <t>TOTAL</t>
  </si>
  <si>
    <t>% S/</t>
  </si>
  <si>
    <t>Controle</t>
  </si>
  <si>
    <t>ITEM</t>
  </si>
  <si>
    <t>ITEM (R$)</t>
  </si>
  <si>
    <t>TOTAIS</t>
  </si>
  <si>
    <t>COMPOSIÇÃO DO FINANCIAMENTO</t>
  </si>
  <si>
    <t>PARCELAS</t>
  </si>
  <si>
    <t>FINANCIAMENTO</t>
  </si>
  <si>
    <t>R$</t>
  </si>
  <si>
    <t>CONTRAPARTIDA</t>
  </si>
  <si>
    <t>SUB-</t>
  </si>
  <si>
    <t>FATURAMENTO MENSAL PREVISTO</t>
  </si>
  <si>
    <t>MENSAL PREVISTO EM %</t>
  </si>
  <si>
    <t>Resp. Técnico:</t>
  </si>
  <si>
    <t>Assinatura:</t>
  </si>
  <si>
    <t>data:</t>
  </si>
  <si>
    <t>_________________________</t>
  </si>
  <si>
    <t>LANÇAR VALORES</t>
  </si>
  <si>
    <t>PROPOSTOS PELA</t>
  </si>
  <si>
    <t>EMPRESA</t>
  </si>
  <si>
    <t>VALOR BASE MAXIMO PREVISTO PARA OS ITENS</t>
  </si>
  <si>
    <t>LOGO DA EMPRESA</t>
  </si>
  <si>
    <t>CABEÇALHO 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</si>
</sst>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00%"/>
  </numFmts>
  <fonts count="25" x14ac:knownFonts="1"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Arial"/>
      <family val="2"/>
    </font>
    <font>
      <b/>
      <sz val="10"/>
      <name val="Arial"/>
    </font>
    <font>
      <b/>
      <sz val="14"/>
      <name val="Arial"/>
      <family val="2"/>
    </font>
    <font>
      <sz val="14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8"/>
      <name val="Arial"/>
    </font>
    <font>
      <sz val="8"/>
      <color indexed="12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3" tint="0.3999755851924192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centerContinuous" vertical="center" wrapText="1"/>
    </xf>
    <xf numFmtId="0" fontId="0" fillId="2" borderId="0" xfId="0" applyFill="1" applyProtection="1"/>
    <xf numFmtId="0" fontId="0" fillId="2" borderId="0" xfId="0" applyFill="1" applyProtection="1">
      <protection locked="0"/>
    </xf>
    <xf numFmtId="0" fontId="0" fillId="2" borderId="0" xfId="0" applyFill="1"/>
    <xf numFmtId="0" fontId="5" fillId="2" borderId="0" xfId="0" applyFont="1" applyFill="1" applyProtection="1"/>
    <xf numFmtId="0" fontId="6" fillId="0" borderId="12" xfId="0" applyFont="1" applyBorder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6" fillId="0" borderId="17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2" borderId="0" xfId="0" applyFont="1" applyFill="1" applyAlignment="1" applyProtection="1">
      <alignment horizontal="center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" fontId="3" fillId="2" borderId="20" xfId="0" applyNumberFormat="1" applyFont="1" applyFill="1" applyBorder="1" applyAlignment="1" applyProtection="1">
      <alignment horizontal="right"/>
    </xf>
    <xf numFmtId="4" fontId="5" fillId="2" borderId="0" xfId="0" applyNumberFormat="1" applyFont="1" applyFill="1" applyProtection="1"/>
    <xf numFmtId="0" fontId="3" fillId="2" borderId="8" xfId="0" applyFont="1" applyFill="1" applyBorder="1" applyAlignment="1" applyProtection="1">
      <alignment horizontal="left" wrapText="1" indent="1"/>
    </xf>
    <xf numFmtId="0" fontId="5" fillId="2" borderId="21" xfId="0" applyFont="1" applyFill="1" applyBorder="1" applyAlignment="1" applyProtection="1">
      <alignment horizontal="center"/>
    </xf>
    <xf numFmtId="4" fontId="5" fillId="2" borderId="21" xfId="0" applyNumberFormat="1" applyFont="1" applyFill="1" applyBorder="1" applyAlignment="1" applyProtection="1">
      <alignment horizontal="right"/>
      <protection locked="0"/>
    </xf>
    <xf numFmtId="4" fontId="5" fillId="2" borderId="21" xfId="0" applyNumberFormat="1" applyFont="1" applyFill="1" applyBorder="1" applyAlignment="1" applyProtection="1">
      <alignment horizontal="right"/>
    </xf>
    <xf numFmtId="4" fontId="5" fillId="2" borderId="22" xfId="0" applyNumberFormat="1" applyFont="1" applyFill="1" applyBorder="1" applyAlignment="1" applyProtection="1">
      <alignment horizontal="right"/>
    </xf>
    <xf numFmtId="1" fontId="5" fillId="2" borderId="17" xfId="0" applyNumberFormat="1" applyFont="1" applyFill="1" applyBorder="1" applyAlignment="1" applyProtection="1">
      <alignment horizontal="left" vertical="center" indent="2"/>
    </xf>
    <xf numFmtId="49" fontId="5" fillId="2" borderId="12" xfId="0" applyNumberFormat="1" applyFont="1" applyFill="1" applyBorder="1" applyAlignment="1" applyProtection="1">
      <alignment horizontal="left" vertical="center" wrapText="1" indent="2"/>
    </xf>
    <xf numFmtId="0" fontId="5" fillId="2" borderId="17" xfId="0" applyFont="1" applyFill="1" applyBorder="1" applyAlignment="1" applyProtection="1">
      <alignment horizontal="center" vertical="center"/>
    </xf>
    <xf numFmtId="4" fontId="5" fillId="2" borderId="17" xfId="0" applyNumberFormat="1" applyFont="1" applyFill="1" applyBorder="1" applyAlignment="1" applyProtection="1">
      <alignment horizontal="right" vertical="center"/>
      <protection locked="0"/>
    </xf>
    <xf numFmtId="4" fontId="5" fillId="2" borderId="12" xfId="0" applyNumberFormat="1" applyFont="1" applyFill="1" applyBorder="1" applyAlignment="1" applyProtection="1">
      <alignment horizontal="right" vertical="center"/>
    </xf>
    <xf numFmtId="4" fontId="5" fillId="2" borderId="23" xfId="0" applyNumberFormat="1" applyFont="1" applyFill="1" applyBorder="1" applyAlignment="1" applyProtection="1">
      <alignment horizontal="right" vertical="center"/>
    </xf>
    <xf numFmtId="0" fontId="5" fillId="2" borderId="24" xfId="0" applyFont="1" applyFill="1" applyBorder="1" applyAlignment="1" applyProtection="1">
      <alignment horizontal="left" wrapText="1" indent="2"/>
    </xf>
    <xf numFmtId="1" fontId="5" fillId="2" borderId="25" xfId="0" applyNumberFormat="1" applyFont="1" applyFill="1" applyBorder="1" applyAlignment="1" applyProtection="1">
      <alignment horizontal="left" vertical="center" indent="2"/>
    </xf>
    <xf numFmtId="0" fontId="5" fillId="2" borderId="26" xfId="0" applyFont="1" applyFill="1" applyBorder="1" applyAlignment="1" applyProtection="1">
      <alignment horizontal="center" vertical="top"/>
    </xf>
    <xf numFmtId="4" fontId="5" fillId="2" borderId="26" xfId="0" applyNumberFormat="1" applyFont="1" applyFill="1" applyBorder="1" applyAlignment="1" applyProtection="1">
      <alignment horizontal="right"/>
      <protection locked="0"/>
    </xf>
    <xf numFmtId="4" fontId="5" fillId="2" borderId="25" xfId="0" applyNumberFormat="1" applyFont="1" applyFill="1" applyBorder="1" applyAlignment="1" applyProtection="1">
      <alignment horizontal="right"/>
    </xf>
    <xf numFmtId="4" fontId="5" fillId="2" borderId="15" xfId="0" applyNumberFormat="1" applyFont="1" applyFill="1" applyBorder="1" applyAlignment="1" applyProtection="1">
      <alignment horizontal="right"/>
    </xf>
    <xf numFmtId="1" fontId="3" fillId="2" borderId="27" xfId="0" applyNumberFormat="1" applyFont="1" applyFill="1" applyBorder="1" applyAlignment="1" applyProtection="1">
      <alignment horizontal="left" vertical="top" indent="1"/>
    </xf>
    <xf numFmtId="0" fontId="5" fillId="2" borderId="21" xfId="0" applyFont="1" applyFill="1" applyBorder="1" applyAlignment="1" applyProtection="1">
      <alignment horizontal="left" vertical="top"/>
    </xf>
    <xf numFmtId="4" fontId="5" fillId="2" borderId="28" xfId="0" applyNumberFormat="1" applyFont="1" applyFill="1" applyBorder="1" applyAlignment="1" applyProtection="1">
      <alignment horizontal="right"/>
    </xf>
    <xf numFmtId="4" fontId="5" fillId="2" borderId="27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4" fontId="5" fillId="2" borderId="0" xfId="0" applyNumberFormat="1" applyFont="1" applyFill="1" applyBorder="1" applyAlignment="1" applyProtection="1">
      <alignment horizontal="right"/>
    </xf>
    <xf numFmtId="1" fontId="5" fillId="2" borderId="25" xfId="0" applyNumberFormat="1" applyFont="1" applyFill="1" applyBorder="1" applyAlignment="1" applyProtection="1">
      <alignment horizontal="left" vertical="top" indent="2"/>
    </xf>
    <xf numFmtId="1" fontId="5" fillId="2" borderId="26" xfId="0" applyNumberFormat="1" applyFont="1" applyFill="1" applyBorder="1" applyAlignment="1" applyProtection="1">
      <alignment horizontal="left" vertical="top" indent="2"/>
    </xf>
    <xf numFmtId="0" fontId="5" fillId="2" borderId="12" xfId="0" applyFont="1" applyFill="1" applyBorder="1" applyAlignment="1" applyProtection="1">
      <alignment horizontal="left" wrapText="1" indent="2"/>
    </xf>
    <xf numFmtId="0" fontId="5" fillId="2" borderId="17" xfId="0" applyFont="1" applyFill="1" applyBorder="1" applyAlignment="1" applyProtection="1">
      <alignment horizontal="center" vertical="top"/>
    </xf>
    <xf numFmtId="4" fontId="5" fillId="2" borderId="17" xfId="0" applyNumberFormat="1" applyFont="1" applyFill="1" applyBorder="1" applyAlignment="1" applyProtection="1">
      <alignment horizontal="right"/>
      <protection locked="0"/>
    </xf>
    <xf numFmtId="4" fontId="5" fillId="2" borderId="17" xfId="0" applyNumberFormat="1" applyFont="1" applyFill="1" applyBorder="1" applyAlignment="1" applyProtection="1">
      <alignment horizontal="right"/>
    </xf>
    <xf numFmtId="1" fontId="3" fillId="2" borderId="20" xfId="0" applyNumberFormat="1" applyFont="1" applyFill="1" applyBorder="1" applyAlignment="1" applyProtection="1">
      <alignment horizontal="left" vertical="top"/>
    </xf>
    <xf numFmtId="0" fontId="3" fillId="2" borderId="29" xfId="0" applyFont="1" applyFill="1" applyBorder="1" applyAlignment="1" applyProtection="1">
      <alignment horizontal="left" vertical="center" wrapText="1"/>
    </xf>
    <xf numFmtId="0" fontId="5" fillId="2" borderId="19" xfId="0" applyFont="1" applyFill="1" applyBorder="1" applyAlignment="1" applyProtection="1">
      <alignment horizontal="center" vertical="top"/>
    </xf>
    <xf numFmtId="4" fontId="5" fillId="2" borderId="19" xfId="0" applyNumberFormat="1" applyFont="1" applyFill="1" applyBorder="1" applyAlignment="1" applyProtection="1">
      <alignment horizontal="right"/>
      <protection locked="0"/>
    </xf>
    <xf numFmtId="4" fontId="5" fillId="2" borderId="30" xfId="0" applyNumberFormat="1" applyFont="1" applyFill="1" applyBorder="1" applyAlignment="1" applyProtection="1">
      <alignment horizontal="right"/>
    </xf>
    <xf numFmtId="0" fontId="3" fillId="2" borderId="31" xfId="0" applyFont="1" applyFill="1" applyBorder="1" applyAlignment="1" applyProtection="1">
      <alignment horizontal="left" wrapText="1" indent="1"/>
    </xf>
    <xf numFmtId="0" fontId="5" fillId="2" borderId="32" xfId="0" applyFont="1" applyFill="1" applyBorder="1" applyAlignment="1" applyProtection="1">
      <alignment horizontal="center" vertical="top"/>
    </xf>
    <xf numFmtId="4" fontId="5" fillId="2" borderId="32" xfId="0" applyNumberFormat="1" applyFont="1" applyFill="1" applyBorder="1" applyAlignment="1" applyProtection="1">
      <alignment horizontal="right"/>
      <protection locked="0"/>
    </xf>
    <xf numFmtId="4" fontId="5" fillId="2" borderId="32" xfId="0" applyNumberFormat="1" applyFont="1" applyFill="1" applyBorder="1" applyAlignment="1" applyProtection="1">
      <alignment horizontal="right"/>
    </xf>
    <xf numFmtId="1" fontId="5" fillId="2" borderId="17" xfId="0" applyNumberFormat="1" applyFont="1" applyFill="1" applyBorder="1" applyAlignment="1" applyProtection="1">
      <alignment horizontal="left" vertical="top" indent="2"/>
    </xf>
    <xf numFmtId="4" fontId="5" fillId="2" borderId="31" xfId="0" applyNumberFormat="1" applyFont="1" applyFill="1" applyBorder="1" applyAlignment="1" applyProtection="1">
      <alignment horizontal="right"/>
    </xf>
    <xf numFmtId="4" fontId="5" fillId="2" borderId="23" xfId="0" applyNumberFormat="1" applyFont="1" applyFill="1" applyBorder="1" applyAlignment="1" applyProtection="1">
      <alignment horizontal="right"/>
    </xf>
    <xf numFmtId="0" fontId="5" fillId="2" borderId="33" xfId="0" applyFont="1" applyFill="1" applyBorder="1" applyAlignment="1" applyProtection="1">
      <alignment horizontal="left" wrapText="1" indent="2"/>
    </xf>
    <xf numFmtId="0" fontId="5" fillId="2" borderId="25" xfId="0" applyFont="1" applyFill="1" applyBorder="1" applyAlignment="1" applyProtection="1">
      <alignment horizontal="center" vertical="top"/>
    </xf>
    <xf numFmtId="4" fontId="5" fillId="2" borderId="25" xfId="0" applyNumberFormat="1" applyFont="1" applyFill="1" applyBorder="1" applyAlignment="1" applyProtection="1">
      <alignment horizontal="right"/>
      <protection locked="0"/>
    </xf>
    <xf numFmtId="4" fontId="5" fillId="2" borderId="11" xfId="0" applyNumberFormat="1" applyFont="1" applyFill="1" applyBorder="1" applyAlignment="1" applyProtection="1">
      <alignment horizontal="right"/>
    </xf>
    <xf numFmtId="4" fontId="5" fillId="2" borderId="26" xfId="0" applyNumberFormat="1" applyFont="1" applyFill="1" applyBorder="1" applyAlignment="1" applyProtection="1">
      <alignment horizontal="right"/>
    </xf>
    <xf numFmtId="0" fontId="5" fillId="2" borderId="25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top"/>
    </xf>
    <xf numFmtId="4" fontId="5" fillId="2" borderId="27" xfId="0" applyNumberFormat="1" applyFont="1" applyFill="1" applyBorder="1" applyAlignment="1" applyProtection="1">
      <alignment horizontal="right"/>
      <protection locked="0"/>
    </xf>
    <xf numFmtId="4" fontId="5" fillId="2" borderId="12" xfId="0" applyNumberFormat="1" applyFont="1" applyFill="1" applyBorder="1" applyAlignment="1" applyProtection="1">
      <alignment horizontal="right"/>
    </xf>
    <xf numFmtId="0" fontId="3" fillId="2" borderId="31" xfId="0" applyFont="1" applyFill="1" applyBorder="1" applyAlignment="1" applyProtection="1">
      <alignment horizontal="left" vertical="center" wrapText="1" indent="1"/>
    </xf>
    <xf numFmtId="0" fontId="5" fillId="2" borderId="12" xfId="0" applyFont="1" applyFill="1" applyBorder="1" applyAlignment="1" applyProtection="1">
      <alignment horizontal="left" vertical="center" wrapText="1" indent="2"/>
    </xf>
    <xf numFmtId="4" fontId="5" fillId="2" borderId="26" xfId="0" applyNumberFormat="1" applyFont="1" applyFill="1" applyBorder="1" applyAlignment="1" applyProtection="1">
      <alignment horizontal="right" vertical="center"/>
      <protection locked="0"/>
    </xf>
    <xf numFmtId="4" fontId="5" fillId="2" borderId="24" xfId="0" applyNumberFormat="1" applyFont="1" applyFill="1" applyBorder="1" applyAlignment="1" applyProtection="1">
      <alignment horizontal="right" vertical="center"/>
    </xf>
    <xf numFmtId="49" fontId="5" fillId="2" borderId="33" xfId="0" applyNumberFormat="1" applyFont="1" applyFill="1" applyBorder="1" applyAlignment="1" applyProtection="1">
      <alignment horizontal="left" vertical="center" wrapText="1" indent="2"/>
    </xf>
    <xf numFmtId="4" fontId="5" fillId="2" borderId="25" xfId="0" applyNumberFormat="1" applyFont="1" applyFill="1" applyBorder="1" applyAlignment="1" applyProtection="1">
      <alignment horizontal="right" vertical="center"/>
      <protection locked="0"/>
    </xf>
    <xf numFmtId="1" fontId="3" fillId="2" borderId="34" xfId="0" applyNumberFormat="1" applyFont="1" applyFill="1" applyBorder="1" applyAlignment="1" applyProtection="1">
      <alignment horizontal="left" vertical="top" indent="1"/>
    </xf>
    <xf numFmtId="1" fontId="5" fillId="2" borderId="35" xfId="0" applyNumberFormat="1" applyFont="1" applyFill="1" applyBorder="1" applyAlignment="1" applyProtection="1">
      <alignment horizontal="left" vertical="top" indent="2"/>
    </xf>
    <xf numFmtId="1" fontId="5" fillId="2" borderId="36" xfId="0" applyNumberFormat="1" applyFont="1" applyFill="1" applyBorder="1" applyAlignment="1" applyProtection="1">
      <alignment horizontal="left" vertical="top" indent="2"/>
    </xf>
    <xf numFmtId="0" fontId="5" fillId="2" borderId="5" xfId="0" applyFont="1" applyFill="1" applyBorder="1" applyAlignment="1" applyProtection="1">
      <alignment horizontal="left" vertical="center" wrapText="1" indent="2"/>
    </xf>
    <xf numFmtId="1" fontId="5" fillId="2" borderId="37" xfId="0" applyNumberFormat="1" applyFont="1" applyFill="1" applyBorder="1" applyAlignment="1" applyProtection="1">
      <alignment horizontal="left" vertical="top" indent="2"/>
    </xf>
    <xf numFmtId="0" fontId="5" fillId="2" borderId="25" xfId="0" applyFont="1" applyFill="1" applyBorder="1" applyAlignment="1" applyProtection="1">
      <alignment horizontal="left" vertical="center" wrapText="1" indent="2"/>
    </xf>
    <xf numFmtId="4" fontId="5" fillId="2" borderId="19" xfId="0" applyNumberFormat="1" applyFont="1" applyFill="1" applyBorder="1" applyAlignment="1" applyProtection="1">
      <alignment horizontal="right"/>
    </xf>
    <xf numFmtId="4" fontId="5" fillId="2" borderId="25" xfId="0" applyNumberFormat="1" applyFont="1" applyFill="1" applyBorder="1" applyAlignment="1" applyProtection="1">
      <alignment horizontal="right" vertical="center"/>
    </xf>
    <xf numFmtId="0" fontId="4" fillId="2" borderId="20" xfId="0" applyFont="1" applyFill="1" applyBorder="1" applyAlignment="1" applyProtection="1">
      <alignment horizontal="left" vertical="top"/>
    </xf>
    <xf numFmtId="0" fontId="8" fillId="2" borderId="19" xfId="0" applyFont="1" applyFill="1" applyBorder="1" applyAlignment="1" applyProtection="1">
      <alignment horizontal="center"/>
    </xf>
    <xf numFmtId="2" fontId="8" fillId="2" borderId="19" xfId="0" applyNumberFormat="1" applyFont="1" applyFill="1" applyBorder="1" applyProtection="1"/>
    <xf numFmtId="4" fontId="4" fillId="2" borderId="20" xfId="0" applyNumberFormat="1" applyFont="1" applyFill="1" applyBorder="1" applyAlignment="1" applyProtection="1">
      <alignment horizontal="right"/>
    </xf>
    <xf numFmtId="2" fontId="0" fillId="2" borderId="0" xfId="0" applyNumberFormat="1" applyFill="1" applyProtection="1"/>
    <xf numFmtId="0" fontId="3" fillId="2" borderId="27" xfId="0" applyFont="1" applyFill="1" applyBorder="1" applyAlignment="1" applyProtection="1">
      <alignment horizontal="left" vertical="top" indent="1"/>
    </xf>
    <xf numFmtId="4" fontId="0" fillId="2" borderId="0" xfId="0" applyNumberFormat="1" applyFill="1" applyBorder="1" applyAlignment="1" applyProtection="1">
      <alignment horizontal="right"/>
    </xf>
    <xf numFmtId="0" fontId="5" fillId="0" borderId="17" xfId="0" applyFont="1" applyBorder="1" applyAlignment="1" applyProtection="1">
      <alignment horizontal="left" indent="2"/>
    </xf>
    <xf numFmtId="0" fontId="5" fillId="0" borderId="17" xfId="0" applyFont="1" applyFill="1" applyBorder="1" applyAlignment="1" applyProtection="1">
      <alignment horizontal="left" wrapText="1" indent="2"/>
    </xf>
    <xf numFmtId="0" fontId="5" fillId="0" borderId="17" xfId="0" applyFont="1" applyFill="1" applyBorder="1" applyAlignment="1" applyProtection="1">
      <alignment horizontal="center"/>
    </xf>
    <xf numFmtId="4" fontId="0" fillId="2" borderId="17" xfId="0" applyNumberFormat="1" applyFill="1" applyBorder="1" applyAlignment="1" applyProtection="1">
      <alignment horizontal="right"/>
      <protection locked="0"/>
    </xf>
    <xf numFmtId="4" fontId="0" fillId="2" borderId="12" xfId="0" applyNumberFormat="1" applyFill="1" applyBorder="1" applyAlignment="1" applyProtection="1">
      <alignment horizontal="right"/>
    </xf>
    <xf numFmtId="4" fontId="0" fillId="2" borderId="23" xfId="0" applyNumberFormat="1" applyFill="1" applyBorder="1" applyAlignment="1" applyProtection="1">
      <alignment horizontal="right"/>
    </xf>
    <xf numFmtId="4" fontId="0" fillId="2" borderId="26" xfId="0" applyNumberFormat="1" applyFill="1" applyBorder="1" applyAlignment="1" applyProtection="1">
      <alignment horizontal="right"/>
      <protection locked="0"/>
    </xf>
    <xf numFmtId="0" fontId="5" fillId="0" borderId="25" xfId="0" applyFont="1" applyBorder="1" applyAlignment="1" applyProtection="1">
      <alignment horizontal="left" indent="2"/>
    </xf>
    <xf numFmtId="4" fontId="0" fillId="2" borderId="25" xfId="0" applyNumberFormat="1" applyFill="1" applyBorder="1" applyAlignment="1" applyProtection="1">
      <alignment horizontal="right"/>
    </xf>
    <xf numFmtId="4" fontId="0" fillId="2" borderId="15" xfId="0" applyNumberFormat="1" applyFill="1" applyBorder="1" applyAlignment="1" applyProtection="1">
      <alignment horizontal="right"/>
    </xf>
    <xf numFmtId="4" fontId="0" fillId="2" borderId="27" xfId="0" applyNumberFormat="1" applyFill="1" applyBorder="1" applyAlignment="1" applyProtection="1">
      <alignment horizontal="right"/>
    </xf>
    <xf numFmtId="0" fontId="0" fillId="2" borderId="0" xfId="0" applyFill="1" applyAlignment="1" applyProtection="1">
      <alignment horizontal="left"/>
    </xf>
    <xf numFmtId="0" fontId="5" fillId="0" borderId="31" xfId="0" applyFont="1" applyFill="1" applyBorder="1" applyAlignment="1" applyProtection="1">
      <alignment horizontal="left" wrapText="1" indent="2"/>
    </xf>
    <xf numFmtId="0" fontId="0" fillId="2" borderId="17" xfId="0" applyFill="1" applyBorder="1" applyAlignment="1" applyProtection="1">
      <alignment horizontal="center" vertical="top"/>
    </xf>
    <xf numFmtId="4" fontId="0" fillId="2" borderId="32" xfId="0" applyNumberFormat="1" applyFill="1" applyBorder="1" applyAlignment="1" applyProtection="1">
      <alignment horizontal="right"/>
    </xf>
    <xf numFmtId="0" fontId="5" fillId="0" borderId="12" xfId="0" applyFont="1" applyFill="1" applyBorder="1" applyAlignment="1" applyProtection="1">
      <alignment horizontal="left" wrapText="1" indent="2"/>
    </xf>
    <xf numFmtId="0" fontId="5" fillId="0" borderId="33" xfId="0" applyFont="1" applyFill="1" applyBorder="1" applyAlignment="1" applyProtection="1">
      <alignment horizontal="left" wrapText="1" indent="2"/>
    </xf>
    <xf numFmtId="0" fontId="0" fillId="2" borderId="25" xfId="0" applyFill="1" applyBorder="1" applyAlignment="1" applyProtection="1">
      <alignment horizontal="center" vertical="top"/>
    </xf>
    <xf numFmtId="4" fontId="0" fillId="2" borderId="25" xfId="0" applyNumberFormat="1" applyFill="1" applyBorder="1" applyAlignment="1" applyProtection="1">
      <alignment horizontal="right"/>
      <protection locked="0"/>
    </xf>
    <xf numFmtId="4" fontId="0" fillId="2" borderId="6" xfId="0" applyNumberFormat="1" applyFill="1" applyBorder="1" applyAlignment="1" applyProtection="1">
      <alignment horizontal="right"/>
    </xf>
    <xf numFmtId="0" fontId="0" fillId="2" borderId="32" xfId="0" applyFill="1" applyBorder="1" applyAlignment="1" applyProtection="1">
      <alignment horizontal="center" vertical="top"/>
    </xf>
    <xf numFmtId="4" fontId="0" fillId="2" borderId="32" xfId="0" applyNumberFormat="1" applyFill="1" applyBorder="1" applyAlignment="1" applyProtection="1">
      <alignment horizontal="right"/>
      <protection locked="0"/>
    </xf>
    <xf numFmtId="4" fontId="0" fillId="2" borderId="31" xfId="0" applyNumberFormat="1" applyFill="1" applyBorder="1" applyAlignment="1" applyProtection="1">
      <alignment horizontal="right"/>
    </xf>
    <xf numFmtId="4" fontId="5" fillId="2" borderId="27" xfId="0" applyNumberFormat="1" applyFont="1" applyFill="1" applyBorder="1" applyAlignment="1" applyProtection="1">
      <alignment horizontal="right" vertical="center"/>
    </xf>
    <xf numFmtId="1" fontId="5" fillId="2" borderId="0" xfId="0" applyNumberFormat="1" applyFont="1" applyFill="1" applyAlignment="1" applyProtection="1">
      <alignment horizontal="left" vertical="top"/>
    </xf>
    <xf numFmtId="0" fontId="5" fillId="2" borderId="0" xfId="0" applyFont="1" applyFill="1" applyAlignment="1" applyProtection="1">
      <alignment wrapText="1"/>
    </xf>
    <xf numFmtId="0" fontId="5" fillId="2" borderId="0" xfId="0" applyFont="1" applyFill="1" applyAlignment="1" applyProtection="1">
      <alignment horizontal="center" vertical="top"/>
    </xf>
    <xf numFmtId="0" fontId="5" fillId="2" borderId="0" xfId="0" applyFont="1" applyFill="1" applyProtection="1">
      <protection locked="0"/>
    </xf>
    <xf numFmtId="0" fontId="5" fillId="2" borderId="0" xfId="0" applyFont="1" applyFill="1" applyBorder="1" applyProtection="1"/>
    <xf numFmtId="2" fontId="5" fillId="2" borderId="0" xfId="0" applyNumberFormat="1" applyFont="1" applyFill="1" applyProtection="1"/>
    <xf numFmtId="0" fontId="2" fillId="3" borderId="4" xfId="0" applyFont="1" applyFill="1" applyBorder="1" applyAlignment="1" applyProtection="1">
      <alignment horizontal="left"/>
    </xf>
    <xf numFmtId="0" fontId="4" fillId="3" borderId="7" xfId="0" applyFont="1" applyFill="1" applyBorder="1" applyAlignment="1" applyProtection="1">
      <alignment horizontal="left" wrapText="1"/>
    </xf>
    <xf numFmtId="0" fontId="4" fillId="3" borderId="8" xfId="0" applyFont="1" applyFill="1" applyBorder="1" applyAlignment="1" applyProtection="1">
      <alignment horizontal="centerContinuous" wrapText="1"/>
    </xf>
    <xf numFmtId="0" fontId="2" fillId="3" borderId="13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centerContinuous" vertical="center" wrapText="1"/>
    </xf>
    <xf numFmtId="0" fontId="2" fillId="3" borderId="43" xfId="0" applyFont="1" applyFill="1" applyBorder="1" applyAlignment="1" applyProtection="1">
      <alignment horizontal="left"/>
    </xf>
    <xf numFmtId="164" fontId="0" fillId="2" borderId="0" xfId="1" applyFont="1" applyFill="1"/>
    <xf numFmtId="0" fontId="5" fillId="0" borderId="0" xfId="0" applyFont="1" applyAlignment="1" applyProtection="1">
      <alignment horizontal="centerContinuous"/>
    </xf>
    <xf numFmtId="0" fontId="2" fillId="3" borderId="1" xfId="0" applyFont="1" applyFill="1" applyBorder="1" applyAlignment="1" applyProtection="1">
      <alignment horizontal="left"/>
    </xf>
    <xf numFmtId="0" fontId="2" fillId="3" borderId="38" xfId="0" applyFont="1" applyFill="1" applyBorder="1" applyAlignment="1" applyProtection="1">
      <alignment horizontal="left"/>
    </xf>
    <xf numFmtId="0" fontId="2" fillId="3" borderId="9" xfId="0" applyFont="1" applyFill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centerContinuous" vertical="center"/>
    </xf>
    <xf numFmtId="0" fontId="2" fillId="3" borderId="40" xfId="0" applyFont="1" applyFill="1" applyBorder="1" applyAlignment="1" applyProtection="1">
      <alignment horizontal="centerContinuous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1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Continuous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" fontId="2" fillId="2" borderId="18" xfId="0" applyNumberFormat="1" applyFont="1" applyFill="1" applyBorder="1" applyAlignment="1" applyProtection="1">
      <alignment horizontal="left" vertical="center" wrapText="1"/>
    </xf>
    <xf numFmtId="0" fontId="2" fillId="2" borderId="19" xfId="0" applyFont="1" applyFill="1" applyBorder="1" applyAlignment="1" applyProtection="1">
      <alignment horizontal="left" vertical="center" wrapText="1"/>
    </xf>
    <xf numFmtId="4" fontId="2" fillId="2" borderId="19" xfId="0" applyNumberFormat="1" applyFont="1" applyFill="1" applyBorder="1" applyAlignment="1" applyProtection="1">
      <alignment horizontal="right" vertical="center" wrapText="1"/>
    </xf>
    <xf numFmtId="4" fontId="2" fillId="2" borderId="20" xfId="0" applyNumberFormat="1" applyFont="1" applyFill="1" applyBorder="1" applyAlignment="1" applyProtection="1">
      <alignment horizontal="right"/>
    </xf>
    <xf numFmtId="1" fontId="2" fillId="2" borderId="9" xfId="0" applyNumberFormat="1" applyFont="1" applyFill="1" applyBorder="1" applyAlignment="1" applyProtection="1">
      <alignment horizontal="left" vertical="top" indent="1"/>
    </xf>
    <xf numFmtId="0" fontId="2" fillId="2" borderId="8" xfId="0" applyFont="1" applyFill="1" applyBorder="1" applyAlignment="1" applyProtection="1">
      <alignment horizontal="left" wrapText="1" indent="1"/>
    </xf>
    <xf numFmtId="1" fontId="2" fillId="2" borderId="20" xfId="0" applyNumberFormat="1" applyFont="1" applyFill="1" applyBorder="1" applyAlignment="1" applyProtection="1">
      <alignment horizontal="left" vertical="top"/>
    </xf>
    <xf numFmtId="0" fontId="2" fillId="2" borderId="29" xfId="0" applyFont="1" applyFill="1" applyBorder="1" applyAlignment="1" applyProtection="1">
      <alignment horizontal="left" vertical="center" wrapText="1"/>
    </xf>
    <xf numFmtId="1" fontId="2" fillId="2" borderId="27" xfId="0" applyNumberFormat="1" applyFont="1" applyFill="1" applyBorder="1" applyAlignment="1" applyProtection="1">
      <alignment horizontal="left" vertical="top" indent="1"/>
    </xf>
    <xf numFmtId="0" fontId="2" fillId="2" borderId="31" xfId="0" applyFont="1" applyFill="1" applyBorder="1" applyAlignment="1" applyProtection="1">
      <alignment horizontal="left" wrapText="1" indent="1"/>
    </xf>
    <xf numFmtId="0" fontId="2" fillId="2" borderId="27" xfId="0" applyFont="1" applyFill="1" applyBorder="1" applyAlignment="1" applyProtection="1">
      <alignment horizontal="left" vertical="top" indent="1"/>
    </xf>
    <xf numFmtId="0" fontId="2" fillId="2" borderId="10" xfId="0" applyFont="1" applyFill="1" applyBorder="1" applyAlignment="1" applyProtection="1">
      <alignment horizontal="left" wrapText="1" indent="1"/>
    </xf>
    <xf numFmtId="0" fontId="5" fillId="2" borderId="11" xfId="0" applyFont="1" applyFill="1" applyBorder="1" applyAlignment="1" applyProtection="1">
      <alignment horizontal="left" vertical="top"/>
    </xf>
    <xf numFmtId="1" fontId="2" fillId="2" borderId="29" xfId="0" applyNumberFormat="1" applyFont="1" applyFill="1" applyBorder="1" applyAlignment="1" applyProtection="1">
      <alignment horizontal="left" vertical="top"/>
    </xf>
    <xf numFmtId="0" fontId="2" fillId="2" borderId="19" xfId="0" applyFont="1" applyFill="1" applyBorder="1" applyAlignment="1" applyProtection="1">
      <alignment wrapText="1"/>
    </xf>
    <xf numFmtId="4" fontId="2" fillId="2" borderId="30" xfId="0" applyNumberFormat="1" applyFont="1" applyFill="1" applyBorder="1" applyAlignment="1" applyProtection="1">
      <alignment horizontal="right"/>
    </xf>
    <xf numFmtId="0" fontId="1" fillId="2" borderId="45" xfId="3" applyFont="1" applyFill="1" applyBorder="1" applyAlignment="1" applyProtection="1">
      <alignment horizontal="left"/>
    </xf>
    <xf numFmtId="0" fontId="5" fillId="2" borderId="11" xfId="3" quotePrefix="1" applyFont="1" applyFill="1" applyBorder="1" applyAlignment="1" applyProtection="1">
      <alignment horizontal="left" indent="3"/>
    </xf>
    <xf numFmtId="0" fontId="1" fillId="2" borderId="11" xfId="3" applyFont="1" applyFill="1" applyBorder="1" applyAlignment="1" applyProtection="1">
      <alignment horizontal="centerContinuous"/>
    </xf>
    <xf numFmtId="0" fontId="5" fillId="2" borderId="11" xfId="3" quotePrefix="1" applyFont="1" applyFill="1" applyBorder="1" applyAlignment="1" applyProtection="1">
      <alignment horizontal="left"/>
    </xf>
    <xf numFmtId="0" fontId="10" fillId="2" borderId="21" xfId="3" applyFill="1" applyBorder="1" applyProtection="1"/>
    <xf numFmtId="0" fontId="10" fillId="2" borderId="46" xfId="3" applyFill="1" applyBorder="1" applyProtection="1"/>
    <xf numFmtId="0" fontId="2" fillId="2" borderId="1" xfId="3" applyFont="1" applyFill="1" applyBorder="1" applyAlignment="1" applyProtection="1">
      <alignment horizontal="left"/>
    </xf>
    <xf numFmtId="0" fontId="12" fillId="3" borderId="2" xfId="3" applyFont="1" applyFill="1" applyBorder="1" applyAlignment="1" applyProtection="1">
      <alignment horizontal="left"/>
    </xf>
    <xf numFmtId="0" fontId="12" fillId="3" borderId="3" xfId="3" applyFont="1" applyFill="1" applyBorder="1" applyAlignment="1" applyProtection="1">
      <alignment horizontal="left"/>
    </xf>
    <xf numFmtId="0" fontId="12" fillId="3" borderId="4" xfId="3" applyFont="1" applyFill="1" applyBorder="1" applyAlignment="1" applyProtection="1">
      <alignment horizontal="left"/>
    </xf>
    <xf numFmtId="49" fontId="12" fillId="3" borderId="5" xfId="3" applyNumberFormat="1" applyFont="1" applyFill="1" applyBorder="1" applyAlignment="1" applyProtection="1">
      <alignment horizontal="center"/>
    </xf>
    <xf numFmtId="0" fontId="10" fillId="2" borderId="47" xfId="3" applyFill="1" applyBorder="1" applyProtection="1"/>
    <xf numFmtId="0" fontId="10" fillId="2" borderId="12" xfId="3" applyFill="1" applyBorder="1" applyProtection="1"/>
    <xf numFmtId="10" fontId="5" fillId="4" borderId="48" xfId="4" applyNumberFormat="1" applyFont="1" applyFill="1" applyBorder="1" applyProtection="1"/>
    <xf numFmtId="0" fontId="2" fillId="2" borderId="49" xfId="3" applyFont="1" applyFill="1" applyBorder="1" applyAlignment="1" applyProtection="1">
      <alignment horizontal="left"/>
    </xf>
    <xf numFmtId="0" fontId="12" fillId="3" borderId="50" xfId="3" applyFont="1" applyFill="1" applyBorder="1" applyProtection="1"/>
    <xf numFmtId="0" fontId="12" fillId="3" borderId="6" xfId="3" applyFont="1" applyFill="1" applyBorder="1" applyAlignment="1" applyProtection="1">
      <alignment horizontal="left"/>
    </xf>
    <xf numFmtId="0" fontId="12" fillId="3" borderId="51" xfId="3" applyFont="1" applyFill="1" applyBorder="1" applyAlignment="1" applyProtection="1">
      <alignment horizontal="left"/>
    </xf>
    <xf numFmtId="49" fontId="12" fillId="3" borderId="52" xfId="3" applyNumberFormat="1" applyFont="1" applyFill="1" applyBorder="1" applyAlignment="1" applyProtection="1">
      <alignment horizontal="center"/>
    </xf>
    <xf numFmtId="0" fontId="10" fillId="2" borderId="32" xfId="3" applyFill="1" applyBorder="1" applyProtection="1"/>
    <xf numFmtId="0" fontId="10" fillId="2" borderId="31" xfId="3" applyFill="1" applyBorder="1" applyProtection="1"/>
    <xf numFmtId="10" fontId="5" fillId="4" borderId="53" xfId="4" applyNumberFormat="1" applyFont="1" applyFill="1" applyBorder="1" applyProtection="1"/>
    <xf numFmtId="0" fontId="13" fillId="2" borderId="54" xfId="3" applyFont="1" applyFill="1" applyBorder="1" applyAlignment="1" applyProtection="1">
      <alignment horizontal="centerContinuous"/>
    </xf>
    <xf numFmtId="0" fontId="14" fillId="2" borderId="0" xfId="3" applyFont="1" applyFill="1" applyBorder="1" applyAlignment="1" applyProtection="1">
      <alignment horizontal="centerContinuous"/>
    </xf>
    <xf numFmtId="0" fontId="14" fillId="2" borderId="55" xfId="3" applyFont="1" applyFill="1" applyBorder="1" applyAlignment="1" applyProtection="1">
      <alignment horizontal="centerContinuous"/>
    </xf>
    <xf numFmtId="0" fontId="15" fillId="2" borderId="56" xfId="3" applyFont="1" applyFill="1" applyBorder="1" applyAlignment="1" applyProtection="1">
      <alignment horizontal="center"/>
    </xf>
    <xf numFmtId="0" fontId="15" fillId="2" borderId="24" xfId="3" applyFont="1" applyFill="1" applyBorder="1" applyAlignment="1" applyProtection="1">
      <alignment horizontal="centerContinuous"/>
    </xf>
    <xf numFmtId="0" fontId="16" fillId="2" borderId="26" xfId="3" applyFont="1" applyFill="1" applyBorder="1" applyAlignment="1" applyProtection="1">
      <alignment textRotation="180"/>
    </xf>
    <xf numFmtId="0" fontId="15" fillId="2" borderId="12" xfId="3" applyFont="1" applyFill="1" applyBorder="1" applyAlignment="1" applyProtection="1">
      <alignment horizontal="centerContinuous"/>
    </xf>
    <xf numFmtId="0" fontId="15" fillId="2" borderId="3" xfId="3" applyFont="1" applyFill="1" applyBorder="1" applyAlignment="1" applyProtection="1">
      <alignment horizontal="centerContinuous"/>
    </xf>
    <xf numFmtId="0" fontId="15" fillId="2" borderId="5" xfId="3" applyFont="1" applyFill="1" applyBorder="1" applyAlignment="1" applyProtection="1">
      <alignment horizontal="centerContinuous"/>
    </xf>
    <xf numFmtId="0" fontId="15" fillId="2" borderId="26" xfId="3" applyFont="1" applyFill="1" applyBorder="1" applyAlignment="1" applyProtection="1">
      <alignment horizontal="center"/>
    </xf>
    <xf numFmtId="0" fontId="15" fillId="2" borderId="57" xfId="3" applyFont="1" applyFill="1" applyBorder="1" applyAlignment="1" applyProtection="1">
      <alignment horizontal="center"/>
    </xf>
    <xf numFmtId="0" fontId="15" fillId="2" borderId="58" xfId="3" applyFont="1" applyFill="1" applyBorder="1" applyAlignment="1" applyProtection="1">
      <alignment horizontal="center"/>
    </xf>
    <xf numFmtId="0" fontId="15" fillId="2" borderId="59" xfId="3" applyFont="1" applyFill="1" applyBorder="1" applyProtection="1"/>
    <xf numFmtId="0" fontId="16" fillId="2" borderId="59" xfId="3" applyFont="1" applyFill="1" applyBorder="1" applyAlignment="1" applyProtection="1">
      <alignment textRotation="180"/>
    </xf>
    <xf numFmtId="0" fontId="15" fillId="2" borderId="60" xfId="3" applyFont="1" applyFill="1" applyBorder="1" applyAlignment="1" applyProtection="1">
      <alignment horizontal="center"/>
    </xf>
    <xf numFmtId="0" fontId="15" fillId="2" borderId="61" xfId="3" applyFont="1" applyFill="1" applyBorder="1" applyAlignment="1" applyProtection="1">
      <alignment horizontal="center"/>
    </xf>
    <xf numFmtId="0" fontId="15" fillId="2" borderId="62" xfId="3" applyFont="1" applyFill="1" applyBorder="1" applyAlignment="1" applyProtection="1">
      <alignment horizontal="center"/>
    </xf>
    <xf numFmtId="0" fontId="17" fillId="2" borderId="63" xfId="3" applyFont="1" applyFill="1" applyBorder="1" applyAlignment="1" applyProtection="1">
      <alignment horizontal="center"/>
    </xf>
    <xf numFmtId="0" fontId="17" fillId="2" borderId="31" xfId="3" applyFont="1" applyFill="1" applyBorder="1" applyProtection="1"/>
    <xf numFmtId="0" fontId="18" fillId="2" borderId="17" xfId="3" applyFont="1" applyFill="1" applyBorder="1" applyProtection="1"/>
    <xf numFmtId="0" fontId="17" fillId="2" borderId="28" xfId="3" applyFont="1" applyFill="1" applyBorder="1" applyAlignment="1" applyProtection="1">
      <alignment horizontal="center"/>
    </xf>
    <xf numFmtId="0" fontId="17" fillId="2" borderId="27" xfId="3" applyFont="1" applyFill="1" applyBorder="1" applyAlignment="1" applyProtection="1">
      <alignment horizontal="center"/>
    </xf>
    <xf numFmtId="2" fontId="17" fillId="2" borderId="64" xfId="3" applyNumberFormat="1" applyFont="1" applyFill="1" applyBorder="1" applyProtection="1"/>
    <xf numFmtId="0" fontId="17" fillId="2" borderId="17" xfId="3" applyFont="1" applyFill="1" applyBorder="1" applyAlignment="1" applyProtection="1">
      <alignment horizontal="center"/>
    </xf>
    <xf numFmtId="0" fontId="17" fillId="2" borderId="5" xfId="3" applyFont="1" applyFill="1" applyBorder="1" applyAlignment="1" applyProtection="1">
      <alignment horizontal="center"/>
    </xf>
    <xf numFmtId="0" fontId="17" fillId="2" borderId="65" xfId="3" applyFont="1" applyFill="1" applyBorder="1" applyAlignment="1" applyProtection="1">
      <alignment horizontal="center"/>
    </xf>
    <xf numFmtId="0" fontId="10" fillId="2" borderId="66" xfId="3" applyFill="1" applyBorder="1" applyProtection="1"/>
    <xf numFmtId="0" fontId="10" fillId="2" borderId="67" xfId="3" applyFill="1" applyBorder="1" applyProtection="1"/>
    <xf numFmtId="0" fontId="19" fillId="2" borderId="67" xfId="3" applyFont="1" applyFill="1" applyBorder="1" applyProtection="1"/>
    <xf numFmtId="40" fontId="19" fillId="2" borderId="67" xfId="3" applyNumberFormat="1" applyFont="1" applyFill="1" applyBorder="1" applyProtection="1"/>
    <xf numFmtId="0" fontId="19" fillId="2" borderId="68" xfId="3" applyFont="1" applyFill="1" applyBorder="1" applyProtection="1"/>
    <xf numFmtId="0" fontId="10" fillId="2" borderId="69" xfId="3" applyFill="1" applyBorder="1" applyProtection="1"/>
    <xf numFmtId="0" fontId="2" fillId="2" borderId="70" xfId="3" applyFont="1" applyFill="1" applyBorder="1" applyAlignment="1" applyProtection="1">
      <alignment horizontal="centerContinuous"/>
    </xf>
    <xf numFmtId="0" fontId="10" fillId="2" borderId="70" xfId="3" applyFill="1" applyBorder="1" applyAlignment="1" applyProtection="1">
      <alignment horizontal="centerContinuous"/>
    </xf>
    <xf numFmtId="0" fontId="19" fillId="2" borderId="70" xfId="3" applyFont="1" applyFill="1" applyBorder="1" applyProtection="1"/>
    <xf numFmtId="40" fontId="20" fillId="2" borderId="71" xfId="3" applyNumberFormat="1" applyFont="1" applyFill="1" applyBorder="1" applyProtection="1"/>
    <xf numFmtId="0" fontId="20" fillId="2" borderId="72" xfId="3" applyFont="1" applyFill="1" applyBorder="1" applyProtection="1"/>
    <xf numFmtId="0" fontId="13" fillId="2" borderId="34" xfId="3" applyFont="1" applyFill="1" applyBorder="1" applyAlignment="1" applyProtection="1">
      <alignment horizontal="centerContinuous"/>
    </xf>
    <xf numFmtId="0" fontId="14" fillId="2" borderId="32" xfId="3" applyFont="1" applyFill="1" applyBorder="1" applyAlignment="1" applyProtection="1">
      <alignment horizontal="centerContinuous"/>
    </xf>
    <xf numFmtId="0" fontId="21" fillId="2" borderId="32" xfId="3" applyFont="1" applyFill="1" applyBorder="1" applyAlignment="1" applyProtection="1">
      <alignment horizontal="centerContinuous"/>
    </xf>
    <xf numFmtId="0" fontId="21" fillId="2" borderId="40" xfId="3" applyFont="1" applyFill="1" applyBorder="1" applyAlignment="1" applyProtection="1">
      <alignment horizontal="centerContinuous"/>
    </xf>
    <xf numFmtId="0" fontId="5" fillId="2" borderId="58" xfId="3" applyFont="1" applyFill="1" applyBorder="1" applyAlignment="1" applyProtection="1">
      <alignment horizontal="center"/>
    </xf>
    <xf numFmtId="0" fontId="5" fillId="2" borderId="73" xfId="3" applyFont="1" applyFill="1" applyBorder="1" applyAlignment="1" applyProtection="1">
      <alignment horizontal="center"/>
    </xf>
    <xf numFmtId="0" fontId="21" fillId="2" borderId="73" xfId="3" applyFont="1" applyFill="1" applyBorder="1" applyAlignment="1" applyProtection="1">
      <alignment horizontal="centerContinuous"/>
    </xf>
    <xf numFmtId="0" fontId="21" fillId="2" borderId="23" xfId="3" applyFont="1" applyFill="1" applyBorder="1" applyAlignment="1" applyProtection="1">
      <alignment horizontal="center"/>
    </xf>
    <xf numFmtId="0" fontId="21" fillId="2" borderId="74" xfId="3" applyFont="1" applyFill="1" applyBorder="1" applyAlignment="1" applyProtection="1">
      <alignment horizontal="center"/>
    </xf>
    <xf numFmtId="0" fontId="5" fillId="2" borderId="75" xfId="3" applyFont="1" applyFill="1" applyBorder="1" applyAlignment="1" applyProtection="1">
      <alignment horizontal="center"/>
    </xf>
    <xf numFmtId="0" fontId="5" fillId="2" borderId="76" xfId="3" applyFont="1" applyFill="1" applyBorder="1" applyAlignment="1" applyProtection="1">
      <alignment horizontal="center"/>
    </xf>
    <xf numFmtId="0" fontId="21" fillId="2" borderId="76" xfId="3" applyFont="1" applyFill="1" applyBorder="1" applyAlignment="1" applyProtection="1">
      <alignment horizontal="center"/>
    </xf>
    <xf numFmtId="0" fontId="21" fillId="2" borderId="27" xfId="3" applyFont="1" applyFill="1" applyBorder="1" applyAlignment="1" applyProtection="1">
      <alignment horizontal="center"/>
    </xf>
    <xf numFmtId="0" fontId="21" fillId="2" borderId="64" xfId="3" applyFont="1" applyFill="1" applyBorder="1" applyAlignment="1" applyProtection="1">
      <alignment horizontal="center"/>
    </xf>
    <xf numFmtId="0" fontId="21" fillId="2" borderId="65" xfId="3" applyFont="1" applyFill="1" applyBorder="1" applyAlignment="1" applyProtection="1">
      <alignment horizontal="center"/>
    </xf>
    <xf numFmtId="0" fontId="21" fillId="2" borderId="17" xfId="3" applyFont="1" applyFill="1" applyBorder="1" applyProtection="1"/>
    <xf numFmtId="40" fontId="21" fillId="2" borderId="17" xfId="3" applyNumberFormat="1" applyFont="1" applyFill="1" applyBorder="1" applyProtection="1"/>
    <xf numFmtId="10" fontId="21" fillId="2" borderId="77" xfId="4" applyNumberFormat="1" applyFont="1" applyFill="1" applyBorder="1" applyProtection="1"/>
    <xf numFmtId="0" fontId="21" fillId="2" borderId="56" xfId="3" applyFont="1" applyFill="1" applyBorder="1" applyAlignment="1" applyProtection="1">
      <alignment horizontal="center"/>
    </xf>
    <xf numFmtId="0" fontId="21" fillId="2" borderId="26" xfId="3" applyFont="1" applyFill="1" applyBorder="1" applyProtection="1"/>
    <xf numFmtId="40" fontId="21" fillId="2" borderId="26" xfId="3" applyNumberFormat="1" applyFont="1" applyFill="1" applyBorder="1" applyProtection="1"/>
    <xf numFmtId="0" fontId="21" fillId="2" borderId="35" xfId="3" applyFont="1" applyFill="1" applyBorder="1" applyAlignment="1" applyProtection="1">
      <alignment horizontal="center"/>
    </xf>
    <xf numFmtId="0" fontId="21" fillId="2" borderId="3" xfId="3" applyFont="1" applyFill="1" applyBorder="1" applyProtection="1"/>
    <xf numFmtId="40" fontId="21" fillId="2" borderId="3" xfId="3" applyNumberFormat="1" applyFont="1" applyFill="1" applyBorder="1" applyProtection="1"/>
    <xf numFmtId="9" fontId="21" fillId="2" borderId="78" xfId="4" applyFont="1" applyFill="1" applyBorder="1" applyProtection="1"/>
    <xf numFmtId="0" fontId="21" fillId="2" borderId="79" xfId="3" applyFont="1" applyFill="1" applyBorder="1" applyProtection="1"/>
    <xf numFmtId="0" fontId="21" fillId="2" borderId="27" xfId="3" applyFont="1" applyFill="1" applyBorder="1" applyProtection="1"/>
    <xf numFmtId="40" fontId="21" fillId="2" borderId="27" xfId="3" applyNumberFormat="1" applyFont="1" applyFill="1" applyBorder="1" applyProtection="1"/>
    <xf numFmtId="10" fontId="21" fillId="2" borderId="64" xfId="4" applyNumberFormat="1" applyFont="1" applyFill="1" applyBorder="1" applyProtection="1"/>
    <xf numFmtId="0" fontId="21" fillId="2" borderId="23" xfId="3" applyFont="1" applyFill="1" applyBorder="1" applyProtection="1"/>
    <xf numFmtId="0" fontId="21" fillId="2" borderId="35" xfId="3" applyFont="1" applyFill="1" applyBorder="1" applyProtection="1"/>
    <xf numFmtId="0" fontId="2" fillId="2" borderId="58" xfId="3" applyFont="1" applyFill="1" applyBorder="1" applyAlignment="1" applyProtection="1">
      <alignment horizontal="centerContinuous"/>
    </xf>
    <xf numFmtId="0" fontId="5" fillId="2" borderId="61" xfId="3" applyFont="1" applyFill="1" applyBorder="1" applyAlignment="1" applyProtection="1">
      <alignment horizontal="centerContinuous"/>
    </xf>
    <xf numFmtId="0" fontId="5" fillId="2" borderId="61" xfId="3" applyFont="1" applyFill="1" applyBorder="1" applyProtection="1"/>
    <xf numFmtId="40" fontId="20" fillId="2" borderId="61" xfId="3" applyNumberFormat="1" applyFont="1" applyFill="1" applyBorder="1" applyProtection="1"/>
    <xf numFmtId="40" fontId="20" fillId="2" borderId="23" xfId="3" applyNumberFormat="1" applyFont="1" applyFill="1" applyBorder="1" applyProtection="1"/>
    <xf numFmtId="9" fontId="20" fillId="2" borderId="74" xfId="4" applyFont="1" applyFill="1" applyBorder="1" applyProtection="1"/>
    <xf numFmtId="0" fontId="2" fillId="2" borderId="80" xfId="3" applyFont="1" applyFill="1" applyBorder="1" applyAlignment="1" applyProtection="1">
      <alignment horizontal="centerContinuous"/>
    </xf>
    <xf numFmtId="0" fontId="5" fillId="2" borderId="71" xfId="3" applyFont="1" applyFill="1" applyBorder="1" applyAlignment="1" applyProtection="1">
      <alignment horizontal="centerContinuous"/>
    </xf>
    <xf numFmtId="0" fontId="5" fillId="2" borderId="71" xfId="3" applyFont="1" applyFill="1" applyBorder="1" applyProtection="1"/>
    <xf numFmtId="10" fontId="20" fillId="2" borderId="71" xfId="4" applyNumberFormat="1" applyFont="1" applyFill="1" applyBorder="1" applyProtection="1"/>
    <xf numFmtId="9" fontId="20" fillId="2" borderId="81" xfId="4" applyFont="1" applyFill="1" applyBorder="1" applyProtection="1"/>
    <xf numFmtId="0" fontId="5" fillId="0" borderId="0" xfId="0" applyFont="1" applyBorder="1" applyAlignment="1" applyProtection="1">
      <alignment horizontal="centerContinuous"/>
    </xf>
    <xf numFmtId="0" fontId="2" fillId="3" borderId="2" xfId="0" applyFont="1" applyFill="1" applyBorder="1" applyAlignment="1" applyProtection="1">
      <alignment horizontal="left" wrapText="1"/>
    </xf>
    <xf numFmtId="0" fontId="2" fillId="3" borderId="3" xfId="0" applyFont="1" applyFill="1" applyBorder="1" applyAlignment="1" applyProtection="1">
      <alignment horizontal="left"/>
    </xf>
    <xf numFmtId="49" fontId="2" fillId="3" borderId="5" xfId="0" applyNumberFormat="1" applyFont="1" applyFill="1" applyBorder="1" applyAlignment="1" applyProtection="1">
      <alignment horizontal="center"/>
    </xf>
    <xf numFmtId="0" fontId="2" fillId="3" borderId="39" xfId="0" applyFont="1" applyFill="1" applyBorder="1" applyAlignment="1" applyProtection="1">
      <alignment wrapText="1"/>
    </xf>
    <xf numFmtId="0" fontId="2" fillId="3" borderId="0" xfId="0" applyFont="1" applyFill="1" applyBorder="1" applyAlignment="1" applyProtection="1">
      <alignment horizontal="left"/>
    </xf>
    <xf numFmtId="49" fontId="2" fillId="3" borderId="44" xfId="0" applyNumberFormat="1" applyFont="1" applyFill="1" applyBorder="1" applyAlignment="1" applyProtection="1">
      <alignment horizontal="center"/>
    </xf>
    <xf numFmtId="0" fontId="2" fillId="3" borderId="41" xfId="0" applyFont="1" applyFill="1" applyBorder="1" applyAlignment="1" applyProtection="1">
      <alignment wrapText="1"/>
    </xf>
    <xf numFmtId="0" fontId="2" fillId="3" borderId="41" xfId="0" applyFont="1" applyFill="1" applyBorder="1" applyAlignment="1" applyProtection="1">
      <alignment horizontal="left"/>
    </xf>
    <xf numFmtId="0" fontId="2" fillId="3" borderId="8" xfId="0" applyFont="1" applyFill="1" applyBorder="1" applyAlignment="1" applyProtection="1">
      <alignment horizontal="center" wrapText="1"/>
    </xf>
    <xf numFmtId="0" fontId="2" fillId="3" borderId="10" xfId="0" applyFont="1" applyFill="1" applyBorder="1" applyAlignment="1" applyProtection="1">
      <alignment horizontal="centerContinuous" vertical="center"/>
    </xf>
    <xf numFmtId="4" fontId="5" fillId="2" borderId="17" xfId="0" applyNumberFormat="1" applyFont="1" applyFill="1" applyBorder="1" applyAlignment="1" applyProtection="1">
      <alignment horizontal="right" vertical="center"/>
    </xf>
    <xf numFmtId="0" fontId="8" fillId="2" borderId="19" xfId="0" applyFont="1" applyFill="1" applyBorder="1" applyProtection="1"/>
    <xf numFmtId="4" fontId="2" fillId="2" borderId="19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>
      <alignment wrapText="1"/>
      <protection locked="0"/>
    </xf>
    <xf numFmtId="164" fontId="5" fillId="6" borderId="0" xfId="1" applyFont="1" applyFill="1"/>
    <xf numFmtId="0" fontId="5" fillId="2" borderId="0" xfId="0" applyFont="1" applyFill="1" applyAlignment="1" applyProtection="1">
      <alignment horizontal="center"/>
    </xf>
    <xf numFmtId="0" fontId="23" fillId="6" borderId="0" xfId="0" applyFont="1" applyFill="1" applyAlignment="1" applyProtection="1">
      <alignment horizontal="center"/>
    </xf>
    <xf numFmtId="0" fontId="23" fillId="5" borderId="0" xfId="0" applyFont="1" applyFill="1" applyAlignment="1" applyProtection="1">
      <alignment horizontal="center"/>
    </xf>
    <xf numFmtId="0" fontId="5" fillId="6" borderId="0" xfId="0" applyFont="1" applyFill="1" applyProtection="1"/>
    <xf numFmtId="0" fontId="5" fillId="5" borderId="0" xfId="0" applyFont="1" applyFill="1" applyAlignment="1" applyProtection="1">
      <alignment horizontal="center"/>
    </xf>
    <xf numFmtId="2" fontId="5" fillId="6" borderId="0" xfId="0" applyNumberFormat="1" applyFont="1" applyFill="1" applyProtection="1"/>
    <xf numFmtId="2" fontId="22" fillId="5" borderId="0" xfId="0" applyNumberFormat="1" applyFont="1" applyFill="1" applyAlignment="1" applyProtection="1">
      <alignment horizontal="center"/>
    </xf>
    <xf numFmtId="164" fontId="5" fillId="6" borderId="0" xfId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0" fontId="24" fillId="0" borderId="0" xfId="3" applyFont="1" applyAlignment="1" applyProtection="1">
      <protection locked="0"/>
    </xf>
    <xf numFmtId="0" fontId="10" fillId="0" borderId="0" xfId="3" applyProtection="1"/>
    <xf numFmtId="40" fontId="17" fillId="4" borderId="27" xfId="3" applyNumberFormat="1" applyFont="1" applyFill="1" applyBorder="1" applyAlignment="1" applyProtection="1">
      <alignment horizontal="right"/>
    </xf>
    <xf numFmtId="40" fontId="10" fillId="0" borderId="0" xfId="3" applyNumberFormat="1" applyProtection="1"/>
    <xf numFmtId="9" fontId="0" fillId="0" borderId="0" xfId="4" applyFont="1" applyProtection="1"/>
    <xf numFmtId="0" fontId="10" fillId="4" borderId="54" xfId="3" applyFill="1" applyBorder="1" applyProtection="1"/>
    <xf numFmtId="0" fontId="10" fillId="4" borderId="0" xfId="3" applyFill="1" applyBorder="1" applyProtection="1"/>
    <xf numFmtId="0" fontId="5" fillId="2" borderId="54" xfId="3" applyFont="1" applyFill="1" applyBorder="1" applyAlignment="1" applyProtection="1">
      <alignment horizontal="left" vertical="top"/>
    </xf>
    <xf numFmtId="0" fontId="5" fillId="2" borderId="0" xfId="3" applyFont="1" applyFill="1" applyBorder="1" applyAlignment="1" applyProtection="1">
      <alignment horizontal="centerContinuous" vertical="center"/>
    </xf>
    <xf numFmtId="0" fontId="5" fillId="0" borderId="0" xfId="3" applyFont="1" applyBorder="1" applyAlignment="1" applyProtection="1">
      <alignment horizontal="centerContinuous" vertical="center"/>
    </xf>
    <xf numFmtId="0" fontId="5" fillId="2" borderId="82" xfId="3" applyFont="1" applyFill="1" applyBorder="1" applyAlignment="1" applyProtection="1">
      <alignment horizontal="centerContinuous" vertical="center"/>
    </xf>
    <xf numFmtId="0" fontId="5" fillId="2" borderId="0" xfId="3" applyFont="1" applyFill="1" applyBorder="1" applyProtection="1"/>
    <xf numFmtId="0" fontId="5" fillId="2" borderId="82" xfId="3" applyFont="1" applyFill="1" applyBorder="1" applyProtection="1"/>
    <xf numFmtId="0" fontId="5" fillId="2" borderId="83" xfId="3" applyFont="1" applyFill="1" applyBorder="1" applyProtection="1"/>
    <xf numFmtId="0" fontId="5" fillId="2" borderId="84" xfId="3" applyFont="1" applyFill="1" applyBorder="1" applyProtection="1"/>
    <xf numFmtId="0" fontId="10" fillId="4" borderId="85" xfId="3" applyFill="1" applyBorder="1" applyProtection="1"/>
    <xf numFmtId="0" fontId="10" fillId="4" borderId="6" xfId="3" applyFill="1" applyBorder="1" applyProtection="1"/>
    <xf numFmtId="0" fontId="5" fillId="2" borderId="85" xfId="3" applyFont="1" applyFill="1" applyBorder="1" applyAlignment="1" applyProtection="1">
      <alignment horizontal="centerContinuous" vertical="center" wrapText="1"/>
    </xf>
    <xf numFmtId="0" fontId="5" fillId="2" borderId="6" xfId="3" applyFont="1" applyFill="1" applyBorder="1" applyAlignment="1" applyProtection="1">
      <alignment horizontal="centerContinuous" vertical="center" wrapText="1"/>
    </xf>
    <xf numFmtId="0" fontId="5" fillId="2" borderId="6" xfId="3" applyFont="1" applyFill="1" applyBorder="1" applyAlignment="1" applyProtection="1">
      <alignment horizontal="centerContinuous" vertical="center"/>
    </xf>
    <xf numFmtId="0" fontId="5" fillId="2" borderId="14" xfId="3" applyFont="1" applyFill="1" applyBorder="1" applyAlignment="1" applyProtection="1">
      <alignment horizontal="centerContinuous" vertical="center"/>
    </xf>
    <xf numFmtId="0" fontId="5" fillId="2" borderId="85" xfId="3" applyFont="1" applyFill="1" applyBorder="1" applyAlignment="1" applyProtection="1">
      <alignment horizontal="centerContinuous" vertical="center"/>
    </xf>
    <xf numFmtId="0" fontId="5" fillId="2" borderId="6" xfId="3" applyFont="1" applyFill="1" applyBorder="1" applyAlignment="1" applyProtection="1">
      <alignment horizontal="centerContinuous"/>
    </xf>
    <xf numFmtId="17" fontId="5" fillId="2" borderId="14" xfId="3" applyNumberFormat="1" applyFont="1" applyFill="1" applyBorder="1" applyAlignment="1" applyProtection="1">
      <alignment horizontal="center" vertical="center"/>
    </xf>
    <xf numFmtId="14" fontId="5" fillId="2" borderId="6" xfId="3" applyNumberFormat="1" applyFont="1" applyFill="1" applyBorder="1" applyAlignment="1" applyProtection="1">
      <alignment horizontal="center" vertical="center"/>
    </xf>
    <xf numFmtId="17" fontId="5" fillId="2" borderId="6" xfId="3" applyNumberFormat="1" applyFont="1" applyFill="1" applyBorder="1" applyAlignment="1" applyProtection="1">
      <alignment horizontal="center" vertical="center"/>
    </xf>
    <xf numFmtId="17" fontId="5" fillId="2" borderId="86" xfId="3" applyNumberFormat="1" applyFont="1" applyFill="1" applyBorder="1" applyAlignment="1" applyProtection="1">
      <alignment horizontal="center" vertical="center"/>
    </xf>
    <xf numFmtId="165" fontId="10" fillId="0" borderId="0" xfId="2" applyNumberFormat="1" applyFont="1" applyProtection="1"/>
    <xf numFmtId="0" fontId="24" fillId="0" borderId="0" xfId="3" applyFont="1" applyAlignment="1" applyProtection="1">
      <alignment horizontal="center"/>
      <protection locked="0"/>
    </xf>
    <xf numFmtId="0" fontId="2" fillId="3" borderId="33" xfId="0" applyFont="1" applyFill="1" applyBorder="1" applyAlignment="1" applyProtection="1">
      <alignment horizontal="left" wrapText="1"/>
    </xf>
    <xf numFmtId="0" fontId="5" fillId="0" borderId="42" xfId="0" applyFont="1" applyBorder="1" applyAlignment="1" applyProtection="1">
      <alignment wrapText="1"/>
    </xf>
    <xf numFmtId="0" fontId="5" fillId="2" borderId="0" xfId="0" applyFont="1" applyFill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center"/>
      <protection locked="0"/>
    </xf>
    <xf numFmtId="0" fontId="10" fillId="0" borderId="0" xfId="3" applyAlignment="1" applyProtection="1">
      <alignment horizontal="center"/>
    </xf>
  </cellXfs>
  <cellStyles count="5">
    <cellStyle name="Normal" xfId="0" builtinId="0"/>
    <cellStyle name="Normal 2" xfId="3"/>
    <cellStyle name="Porcentagem" xfId="2" builtinId="5"/>
    <cellStyle name="Porcentagem 2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dosExternos2" preserveFormatting="0" connectionId="3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name="DadosExternos5" preserveFormatting="0" connectionId="2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name="DadosExternos15" preserveFormatting="0" connectionId="7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name="DadosExternos17" preserveFormatting="0" connectionId="5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name="DadosExternos6" preserveFormatting="0" connectionId="1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name="DadosExternos18" preserveFormatting="0" connectionId="4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name="DadosExternos16" preserveFormatting="0" connectionId="6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T614"/>
  <sheetViews>
    <sheetView showZeros="0" zoomScaleNormal="100" workbookViewId="0">
      <selection activeCell="S22" sqref="S22"/>
    </sheetView>
  </sheetViews>
  <sheetFormatPr defaultColWidth="4.85546875" defaultRowHeight="12.75" x14ac:dyDescent="0.2"/>
  <cols>
    <col min="1" max="1" width="16.28515625" style="6" bestFit="1" customWidth="1"/>
    <col min="2" max="2" width="56.42578125" style="111" bestFit="1" customWidth="1"/>
    <col min="3" max="3" width="6.7109375" style="6" bestFit="1" customWidth="1"/>
    <col min="4" max="4" width="9.140625" style="6" bestFit="1" customWidth="1"/>
    <col min="5" max="5" width="16.42578125" style="6" bestFit="1" customWidth="1"/>
    <col min="6" max="7" width="11.7109375" style="6" bestFit="1" customWidth="1"/>
    <col min="8" max="8" width="3.140625" style="6" customWidth="1"/>
    <col min="9" max="9" width="11.7109375" style="5" hidden="1" customWidth="1"/>
    <col min="10" max="10" width="8.85546875" style="5" hidden="1" customWidth="1"/>
    <col min="11" max="11" width="5" style="5" hidden="1" customWidth="1"/>
    <col min="12" max="12" width="11.28515625" style="5" hidden="1" customWidth="1"/>
    <col min="13" max="13" width="8" style="5" hidden="1" customWidth="1"/>
    <col min="14" max="14" width="10" style="5" hidden="1" customWidth="1"/>
    <col min="15" max="15" width="12.140625" style="5" hidden="1" customWidth="1"/>
    <col min="16" max="16" width="7.85546875" style="5" hidden="1" customWidth="1"/>
    <col min="17" max="17" width="5.85546875" style="5" hidden="1" customWidth="1"/>
    <col min="18" max="18" width="9" style="6" customWidth="1"/>
    <col min="19" max="19" width="18.85546875" style="6" bestFit="1" customWidth="1"/>
    <col min="20" max="20" width="47.5703125" style="267" bestFit="1" customWidth="1"/>
    <col min="21" max="16384" width="4.85546875" style="6"/>
  </cols>
  <sheetData>
    <row r="1" spans="1:19" x14ac:dyDescent="0.2">
      <c r="A1" s="307"/>
      <c r="B1" s="307"/>
      <c r="C1" s="307"/>
      <c r="D1" s="307"/>
      <c r="E1" s="307"/>
      <c r="F1" s="307"/>
      <c r="G1" s="307"/>
    </row>
    <row r="2" spans="1:19" x14ac:dyDescent="0.2">
      <c r="A2" s="308" t="s">
        <v>1197</v>
      </c>
      <c r="B2" s="308"/>
      <c r="C2" s="308"/>
      <c r="D2" s="308"/>
      <c r="E2" s="308"/>
      <c r="F2" s="308"/>
      <c r="G2" s="308"/>
      <c r="H2" s="276"/>
      <c r="I2" s="276"/>
      <c r="J2" s="276"/>
      <c r="K2" s="276"/>
      <c r="L2" s="276"/>
      <c r="M2" s="276"/>
      <c r="N2" s="276"/>
      <c r="O2" s="276"/>
      <c r="P2" s="276"/>
      <c r="Q2" s="276"/>
    </row>
    <row r="3" spans="1:19" x14ac:dyDescent="0.2">
      <c r="A3" s="308" t="s">
        <v>1197</v>
      </c>
      <c r="B3" s="308"/>
      <c r="C3" s="308"/>
      <c r="D3" s="308"/>
      <c r="E3" s="308"/>
      <c r="F3" s="308"/>
      <c r="G3" s="308"/>
    </row>
    <row r="4" spans="1:19" x14ac:dyDescent="0.2">
      <c r="A4" s="308" t="s">
        <v>1197</v>
      </c>
      <c r="B4" s="308"/>
      <c r="C4" s="308"/>
      <c r="D4" s="308"/>
      <c r="E4" s="308"/>
      <c r="F4" s="308"/>
      <c r="G4" s="308"/>
    </row>
    <row r="5" spans="1:19" x14ac:dyDescent="0.2">
      <c r="A5" s="308" t="s">
        <v>1197</v>
      </c>
      <c r="B5" s="308"/>
      <c r="C5" s="308"/>
      <c r="D5" s="308"/>
      <c r="E5" s="308"/>
      <c r="F5" s="308"/>
      <c r="G5" s="308"/>
    </row>
    <row r="6" spans="1:19" x14ac:dyDescent="0.2">
      <c r="A6" s="308" t="s">
        <v>1197</v>
      </c>
      <c r="B6" s="308"/>
      <c r="C6" s="308"/>
      <c r="D6" s="308"/>
      <c r="E6" s="308"/>
      <c r="F6" s="308"/>
      <c r="G6" s="308"/>
    </row>
    <row r="7" spans="1:19" x14ac:dyDescent="0.2">
      <c r="A7" s="308" t="s">
        <v>1197</v>
      </c>
      <c r="B7" s="308"/>
      <c r="C7" s="308"/>
      <c r="D7" s="308"/>
      <c r="E7" s="308"/>
      <c r="F7" s="308"/>
      <c r="G7" s="308"/>
    </row>
    <row r="8" spans="1:19" x14ac:dyDescent="0.2">
      <c r="A8" s="307"/>
      <c r="B8" s="307"/>
      <c r="C8" s="307"/>
      <c r="D8" s="307"/>
      <c r="E8" s="307"/>
      <c r="F8" s="307"/>
      <c r="G8" s="307"/>
    </row>
    <row r="9" spans="1:19" x14ac:dyDescent="0.2">
      <c r="A9" s="307"/>
      <c r="B9" s="307"/>
      <c r="C9" s="307"/>
      <c r="D9" s="307"/>
      <c r="E9" s="307"/>
      <c r="F9" s="307"/>
      <c r="G9" s="307"/>
    </row>
    <row r="10" spans="1:19" x14ac:dyDescent="0.2">
      <c r="A10" s="307"/>
      <c r="B10" s="307"/>
      <c r="C10" s="307"/>
      <c r="D10" s="307"/>
      <c r="E10" s="307"/>
      <c r="F10" s="307"/>
      <c r="G10" s="307"/>
    </row>
    <row r="11" spans="1:19" x14ac:dyDescent="0.2">
      <c r="A11" s="307"/>
      <c r="B11" s="307"/>
      <c r="C11" s="307"/>
      <c r="D11" s="307"/>
      <c r="E11" s="307"/>
      <c r="F11" s="307"/>
      <c r="G11" s="307"/>
    </row>
    <row r="12" spans="1:19" ht="20.25" x14ac:dyDescent="0.2">
      <c r="A12" s="1" t="s">
        <v>0</v>
      </c>
      <c r="B12" s="2"/>
      <c r="C12" s="2"/>
      <c r="D12" s="251"/>
      <c r="E12" s="123"/>
      <c r="F12" s="123"/>
      <c r="G12" s="123"/>
      <c r="I12" s="3"/>
      <c r="J12" s="3"/>
      <c r="K12" s="4"/>
    </row>
    <row r="13" spans="1:19" x14ac:dyDescent="0.2">
      <c r="A13" s="124" t="s">
        <v>1</v>
      </c>
      <c r="B13" s="252" t="s">
        <v>1164</v>
      </c>
      <c r="C13" s="253"/>
      <c r="D13" s="253"/>
      <c r="E13" s="253"/>
      <c r="F13" s="116" t="s">
        <v>2</v>
      </c>
      <c r="G13" s="254" t="s">
        <v>1162</v>
      </c>
    </row>
    <row r="14" spans="1:19" x14ac:dyDescent="0.2">
      <c r="A14" s="125" t="s">
        <v>3</v>
      </c>
      <c r="B14" s="255" t="s">
        <v>1165</v>
      </c>
      <c r="C14" s="256"/>
      <c r="D14" s="256"/>
      <c r="E14" s="256"/>
      <c r="F14" s="116" t="s">
        <v>4</v>
      </c>
      <c r="G14" s="257" t="s">
        <v>1163</v>
      </c>
      <c r="I14" s="3"/>
      <c r="J14" s="3"/>
      <c r="K14" s="4"/>
    </row>
    <row r="15" spans="1:19" ht="13.5" thickBot="1" x14ac:dyDescent="0.25">
      <c r="A15" s="121" t="s">
        <v>1155</v>
      </c>
      <c r="B15" s="258" t="s">
        <v>1166</v>
      </c>
      <c r="C15" s="259"/>
      <c r="D15" s="259"/>
      <c r="E15" s="259"/>
      <c r="F15" s="305"/>
      <c r="G15" s="306"/>
      <c r="I15" s="3"/>
      <c r="J15" s="3"/>
      <c r="K15" s="4"/>
    </row>
    <row r="16" spans="1:19" ht="15" x14ac:dyDescent="0.25">
      <c r="A16" s="117" t="s">
        <v>5</v>
      </c>
      <c r="B16" s="118" t="s">
        <v>6</v>
      </c>
      <c r="C16" s="126" t="s">
        <v>7</v>
      </c>
      <c r="D16" s="260" t="s">
        <v>8</v>
      </c>
      <c r="E16" s="261" t="s">
        <v>9</v>
      </c>
      <c r="F16" s="127"/>
      <c r="G16" s="128"/>
      <c r="I16" s="6"/>
      <c r="J16" s="7" t="s">
        <v>10</v>
      </c>
      <c r="K16" s="8"/>
      <c r="S16" s="268" t="s">
        <v>1193</v>
      </c>
    </row>
    <row r="17" spans="1:20" ht="26.25" thickBot="1" x14ac:dyDescent="0.25">
      <c r="A17" s="119"/>
      <c r="B17" s="120"/>
      <c r="C17" s="129"/>
      <c r="D17" s="129" t="s">
        <v>11</v>
      </c>
      <c r="E17" s="129" t="s">
        <v>12</v>
      </c>
      <c r="F17" s="129" t="s">
        <v>13</v>
      </c>
      <c r="G17" s="130" t="s">
        <v>14</v>
      </c>
      <c r="I17" s="6"/>
      <c r="J17" s="9" t="s">
        <v>15</v>
      </c>
      <c r="K17" s="10" t="s">
        <v>16</v>
      </c>
      <c r="S17" s="268" t="s">
        <v>1194</v>
      </c>
    </row>
    <row r="18" spans="1:20" ht="13.5" thickBot="1" x14ac:dyDescent="0.25">
      <c r="A18" s="131"/>
      <c r="B18" s="132"/>
      <c r="C18" s="133"/>
      <c r="D18" s="133"/>
      <c r="E18" s="133"/>
      <c r="F18" s="133"/>
      <c r="G18" s="133"/>
      <c r="I18" s="6"/>
      <c r="J18" s="11"/>
      <c r="K18" s="11"/>
      <c r="S18" s="268" t="s">
        <v>1195</v>
      </c>
      <c r="T18" s="269" t="s">
        <v>1196</v>
      </c>
    </row>
    <row r="19" spans="1:20" ht="13.5" thickBot="1" x14ac:dyDescent="0.25">
      <c r="A19" s="134" t="s">
        <v>17</v>
      </c>
      <c r="B19" s="135" t="s">
        <v>18</v>
      </c>
      <c r="C19" s="12"/>
      <c r="D19" s="136"/>
      <c r="E19" s="136"/>
      <c r="F19" s="136"/>
      <c r="G19" s="137">
        <f>SUM(G20:G33)</f>
        <v>1586.98</v>
      </c>
      <c r="I19" s="14">
        <f>G19</f>
        <v>1586.98</v>
      </c>
      <c r="J19" s="11" t="s">
        <v>19</v>
      </c>
      <c r="K19" s="11" t="str">
        <f t="shared" ref="K19:K92" si="0">IF(G19&gt;0,"X",IF(F19&gt;0,"X",""))</f>
        <v>X</v>
      </c>
      <c r="S19" s="270"/>
      <c r="T19" s="271"/>
    </row>
    <row r="20" spans="1:20" x14ac:dyDescent="0.2">
      <c r="A20" s="138" t="s">
        <v>20</v>
      </c>
      <c r="B20" s="139" t="s">
        <v>21</v>
      </c>
      <c r="C20" s="16"/>
      <c r="D20" s="18"/>
      <c r="E20" s="18"/>
      <c r="F20" s="18"/>
      <c r="G20" s="19">
        <f>SUM(F21:F25)</f>
        <v>1586.98</v>
      </c>
      <c r="I20" s="6"/>
      <c r="J20" s="11" t="s">
        <v>22</v>
      </c>
      <c r="K20" s="11" t="str">
        <f t="shared" si="0"/>
        <v>X</v>
      </c>
      <c r="M20" s="5">
        <v>0.56000000000000005</v>
      </c>
      <c r="S20" s="272"/>
      <c r="T20" s="273"/>
    </row>
    <row r="21" spans="1:20" s="5" customFormat="1" hidden="1" x14ac:dyDescent="0.2">
      <c r="A21" s="20" t="s">
        <v>23</v>
      </c>
      <c r="B21" s="21" t="s">
        <v>24</v>
      </c>
      <c r="C21" s="22" t="s">
        <v>25</v>
      </c>
      <c r="D21" s="23"/>
      <c r="E21" s="23"/>
      <c r="F21" s="24">
        <f>IF($D21=0,0,ROUND($D21*$E21,2))</f>
        <v>0</v>
      </c>
      <c r="G21" s="25"/>
      <c r="H21" s="6"/>
      <c r="I21" s="6"/>
      <c r="J21" s="11"/>
      <c r="K21" s="11" t="str">
        <f t="shared" si="0"/>
        <v/>
      </c>
      <c r="M21" s="5">
        <v>1.31</v>
      </c>
    </row>
    <row r="22" spans="1:20" ht="13.5" thickBot="1" x14ac:dyDescent="0.25">
      <c r="A22" s="20" t="s">
        <v>26</v>
      </c>
      <c r="B22" s="21" t="s">
        <v>27</v>
      </c>
      <c r="C22" s="22" t="s">
        <v>25</v>
      </c>
      <c r="D22" s="262">
        <v>1</v>
      </c>
      <c r="E22" s="262">
        <f>S22</f>
        <v>1586.98</v>
      </c>
      <c r="F22" s="24">
        <f t="shared" ref="F22:F85" si="1">IF($D22=0,0,ROUND($D22*$E22,2))</f>
        <v>1586.98</v>
      </c>
      <c r="G22" s="25"/>
      <c r="I22" s="6"/>
      <c r="J22" s="11"/>
      <c r="K22" s="11" t="str">
        <f t="shared" si="0"/>
        <v>X</v>
      </c>
      <c r="M22" s="5">
        <v>0</v>
      </c>
      <c r="S22" s="274">
        <v>1586.98</v>
      </c>
      <c r="T22" s="273">
        <v>1586.98</v>
      </c>
    </row>
    <row r="23" spans="1:20" s="5" customFormat="1" ht="13.5" hidden="1" thickBot="1" x14ac:dyDescent="0.25">
      <c r="A23" s="20" t="s">
        <v>28</v>
      </c>
      <c r="B23" s="26" t="s">
        <v>29</v>
      </c>
      <c r="C23" s="22" t="s">
        <v>25</v>
      </c>
      <c r="D23" s="23"/>
      <c r="E23" s="23"/>
      <c r="F23" s="24">
        <f t="shared" si="1"/>
        <v>0</v>
      </c>
      <c r="G23" s="25"/>
      <c r="H23" s="6"/>
      <c r="I23" s="6"/>
      <c r="J23" s="11"/>
      <c r="K23" s="11" t="str">
        <f t="shared" si="0"/>
        <v/>
      </c>
      <c r="M23" s="5">
        <v>311</v>
      </c>
    </row>
    <row r="24" spans="1:20" s="5" customFormat="1" ht="13.5" hidden="1" thickBot="1" x14ac:dyDescent="0.25">
      <c r="A24" s="20" t="s">
        <v>30</v>
      </c>
      <c r="B24" s="26" t="s">
        <v>31</v>
      </c>
      <c r="C24" s="22" t="s">
        <v>25</v>
      </c>
      <c r="D24" s="23"/>
      <c r="E24" s="23"/>
      <c r="F24" s="24">
        <f t="shared" si="1"/>
        <v>0</v>
      </c>
      <c r="G24" s="25"/>
      <c r="H24" s="6"/>
      <c r="I24" s="6"/>
      <c r="J24" s="11"/>
      <c r="K24" s="11" t="str">
        <f t="shared" si="0"/>
        <v/>
      </c>
      <c r="M24" s="5">
        <v>0</v>
      </c>
    </row>
    <row r="25" spans="1:20" s="5" customFormat="1" ht="13.5" hidden="1" thickBot="1" x14ac:dyDescent="0.25">
      <c r="A25" s="27" t="s">
        <v>32</v>
      </c>
      <c r="B25" s="21" t="s">
        <v>33</v>
      </c>
      <c r="C25" s="28" t="s">
        <v>25</v>
      </c>
      <c r="D25" s="29"/>
      <c r="E25" s="29"/>
      <c r="F25" s="30">
        <f t="shared" si="1"/>
        <v>0</v>
      </c>
      <c r="G25" s="31"/>
      <c r="H25" s="6"/>
      <c r="I25" s="6"/>
      <c r="J25" s="11"/>
      <c r="K25" s="11" t="str">
        <f t="shared" si="0"/>
        <v/>
      </c>
      <c r="M25" s="5">
        <v>0</v>
      </c>
    </row>
    <row r="26" spans="1:20" s="5" customFormat="1" ht="13.5" hidden="1" thickBot="1" x14ac:dyDescent="0.25">
      <c r="A26" s="32" t="s">
        <v>34</v>
      </c>
      <c r="B26" s="15" t="s">
        <v>35</v>
      </c>
      <c r="C26" s="33"/>
      <c r="D26" s="17"/>
      <c r="E26" s="17"/>
      <c r="F26" s="34"/>
      <c r="G26" s="35">
        <f>SUM(F27:F28)</f>
        <v>0</v>
      </c>
      <c r="H26" s="36"/>
      <c r="I26" s="37"/>
      <c r="J26" s="11" t="s">
        <v>22</v>
      </c>
      <c r="K26" s="11" t="str">
        <f t="shared" si="0"/>
        <v/>
      </c>
      <c r="M26" s="5">
        <v>0</v>
      </c>
    </row>
    <row r="27" spans="1:20" s="5" customFormat="1" ht="13.5" hidden="1" thickBot="1" x14ac:dyDescent="0.25">
      <c r="A27" s="20" t="s">
        <v>36</v>
      </c>
      <c r="B27" s="21" t="s">
        <v>37</v>
      </c>
      <c r="C27" s="22" t="s">
        <v>38</v>
      </c>
      <c r="D27" s="23"/>
      <c r="E27" s="23"/>
      <c r="F27" s="24">
        <f t="shared" si="1"/>
        <v>0</v>
      </c>
      <c r="G27" s="25"/>
      <c r="H27" s="6"/>
      <c r="I27" s="6"/>
      <c r="J27" s="11"/>
      <c r="K27" s="11" t="str">
        <f t="shared" si="0"/>
        <v/>
      </c>
      <c r="M27" s="5">
        <v>0</v>
      </c>
    </row>
    <row r="28" spans="1:20" s="5" customFormat="1" ht="13.5" hidden="1" thickBot="1" x14ac:dyDescent="0.25">
      <c r="A28" s="38" t="s">
        <v>39</v>
      </c>
      <c r="B28" s="26" t="s">
        <v>40</v>
      </c>
      <c r="C28" s="28" t="s">
        <v>38</v>
      </c>
      <c r="D28" s="29"/>
      <c r="E28" s="29"/>
      <c r="F28" s="30">
        <f t="shared" si="1"/>
        <v>0</v>
      </c>
      <c r="G28" s="31"/>
      <c r="H28" s="6"/>
      <c r="I28" s="6"/>
      <c r="J28" s="11"/>
      <c r="K28" s="11" t="str">
        <f t="shared" si="0"/>
        <v/>
      </c>
      <c r="M28" s="5">
        <v>0</v>
      </c>
    </row>
    <row r="29" spans="1:20" s="5" customFormat="1" ht="13.5" hidden="1" thickBot="1" x14ac:dyDescent="0.25">
      <c r="A29" s="32" t="s">
        <v>41</v>
      </c>
      <c r="B29" s="15" t="s">
        <v>42</v>
      </c>
      <c r="C29" s="33"/>
      <c r="D29" s="17"/>
      <c r="E29" s="17"/>
      <c r="F29" s="34"/>
      <c r="G29" s="35">
        <f>SUM(F30:F32)</f>
        <v>0</v>
      </c>
      <c r="H29" s="36"/>
      <c r="I29" s="37"/>
      <c r="J29" s="11" t="s">
        <v>22</v>
      </c>
      <c r="K29" s="11" t="str">
        <f t="shared" si="0"/>
        <v/>
      </c>
      <c r="M29" s="5">
        <v>0</v>
      </c>
    </row>
    <row r="30" spans="1:20" s="5" customFormat="1" ht="13.5" hidden="1" thickBot="1" x14ac:dyDescent="0.25">
      <c r="A30" s="20" t="s">
        <v>43</v>
      </c>
      <c r="B30" s="21" t="s">
        <v>44</v>
      </c>
      <c r="C30" s="22" t="s">
        <v>45</v>
      </c>
      <c r="D30" s="23"/>
      <c r="E30" s="23"/>
      <c r="F30" s="24">
        <f t="shared" si="1"/>
        <v>0</v>
      </c>
      <c r="G30" s="25"/>
      <c r="H30" s="6"/>
      <c r="I30" s="6"/>
      <c r="J30" s="11"/>
      <c r="K30" s="11" t="str">
        <f t="shared" si="0"/>
        <v/>
      </c>
      <c r="M30" s="5">
        <v>10</v>
      </c>
    </row>
    <row r="31" spans="1:20" s="5" customFormat="1" ht="13.5" hidden="1" thickBot="1" x14ac:dyDescent="0.25">
      <c r="A31" s="20" t="s">
        <v>46</v>
      </c>
      <c r="B31" s="21" t="s">
        <v>47</v>
      </c>
      <c r="C31" s="22" t="s">
        <v>48</v>
      </c>
      <c r="D31" s="23"/>
      <c r="E31" s="23"/>
      <c r="F31" s="24">
        <f t="shared" si="1"/>
        <v>0</v>
      </c>
      <c r="G31" s="25"/>
      <c r="H31" s="6"/>
      <c r="I31" s="6"/>
      <c r="J31" s="11"/>
      <c r="K31" s="11" t="str">
        <f t="shared" si="0"/>
        <v/>
      </c>
      <c r="M31" s="5">
        <v>27.74</v>
      </c>
    </row>
    <row r="32" spans="1:20" s="5" customFormat="1" ht="13.5" hidden="1" thickBot="1" x14ac:dyDescent="0.25">
      <c r="A32" s="38" t="s">
        <v>49</v>
      </c>
      <c r="B32" s="26" t="s">
        <v>50</v>
      </c>
      <c r="C32" s="28" t="s">
        <v>38</v>
      </c>
      <c r="D32" s="29"/>
      <c r="E32" s="29"/>
      <c r="F32" s="30">
        <f t="shared" si="1"/>
        <v>0</v>
      </c>
      <c r="G32" s="31"/>
      <c r="H32" s="6"/>
      <c r="I32" s="6"/>
      <c r="J32" s="11"/>
      <c r="K32" s="11" t="str">
        <f t="shared" si="0"/>
        <v/>
      </c>
      <c r="M32" s="5">
        <v>0</v>
      </c>
    </row>
    <row r="33" spans="1:13" s="5" customFormat="1" ht="13.5" hidden="1" thickBot="1" x14ac:dyDescent="0.25">
      <c r="A33" s="32" t="s">
        <v>51</v>
      </c>
      <c r="B33" s="15" t="s">
        <v>52</v>
      </c>
      <c r="C33" s="33"/>
      <c r="D33" s="17"/>
      <c r="E33" s="17"/>
      <c r="F33" s="34"/>
      <c r="G33" s="35">
        <f>SUM(F34:F37)</f>
        <v>0</v>
      </c>
      <c r="H33" s="36"/>
      <c r="I33" s="37"/>
      <c r="J33" s="11" t="s">
        <v>22</v>
      </c>
      <c r="K33" s="11" t="str">
        <f t="shared" si="0"/>
        <v/>
      </c>
      <c r="M33" s="5">
        <v>0</v>
      </c>
    </row>
    <row r="34" spans="1:13" s="5" customFormat="1" ht="13.5" hidden="1" thickBot="1" x14ac:dyDescent="0.25">
      <c r="A34" s="20" t="s">
        <v>53</v>
      </c>
      <c r="B34" s="21" t="s">
        <v>54</v>
      </c>
      <c r="C34" s="22" t="s">
        <v>55</v>
      </c>
      <c r="D34" s="23"/>
      <c r="E34" s="23"/>
      <c r="F34" s="24">
        <f t="shared" si="1"/>
        <v>0</v>
      </c>
      <c r="G34" s="25"/>
      <c r="H34" s="6"/>
      <c r="I34" s="6"/>
      <c r="J34" s="11"/>
      <c r="K34" s="11" t="str">
        <f t="shared" si="0"/>
        <v/>
      </c>
      <c r="M34" s="5">
        <v>0</v>
      </c>
    </row>
    <row r="35" spans="1:13" s="5" customFormat="1" ht="13.5" hidden="1" thickBot="1" x14ac:dyDescent="0.25">
      <c r="A35" s="20" t="s">
        <v>56</v>
      </c>
      <c r="B35" s="21" t="s">
        <v>57</v>
      </c>
      <c r="C35" s="22" t="s">
        <v>55</v>
      </c>
      <c r="D35" s="23"/>
      <c r="E35" s="23"/>
      <c r="F35" s="24">
        <f t="shared" si="1"/>
        <v>0</v>
      </c>
      <c r="G35" s="25"/>
      <c r="H35" s="6"/>
      <c r="I35" s="6"/>
      <c r="J35" s="11"/>
      <c r="K35" s="11" t="str">
        <f t="shared" si="0"/>
        <v/>
      </c>
      <c r="M35" s="5">
        <v>0</v>
      </c>
    </row>
    <row r="36" spans="1:13" s="5" customFormat="1" ht="13.5" hidden="1" thickBot="1" x14ac:dyDescent="0.25">
      <c r="A36" s="20" t="s">
        <v>58</v>
      </c>
      <c r="B36" s="21" t="s">
        <v>59</v>
      </c>
      <c r="C36" s="22" t="s">
        <v>45</v>
      </c>
      <c r="D36" s="23"/>
      <c r="E36" s="23"/>
      <c r="F36" s="24">
        <f t="shared" si="1"/>
        <v>0</v>
      </c>
      <c r="G36" s="25"/>
      <c r="H36" s="6"/>
      <c r="I36" s="6"/>
      <c r="J36" s="11"/>
      <c r="K36" s="11" t="str">
        <f t="shared" si="0"/>
        <v/>
      </c>
      <c r="M36" s="5">
        <v>31.37</v>
      </c>
    </row>
    <row r="37" spans="1:13" s="5" customFormat="1" ht="13.5" hidden="1" thickBot="1" x14ac:dyDescent="0.25">
      <c r="A37" s="39" t="s">
        <v>60</v>
      </c>
      <c r="B37" s="40" t="s">
        <v>61</v>
      </c>
      <c r="C37" s="41" t="s">
        <v>45</v>
      </c>
      <c r="D37" s="42"/>
      <c r="E37" s="42"/>
      <c r="F37" s="43">
        <f t="shared" si="1"/>
        <v>0</v>
      </c>
      <c r="G37" s="35"/>
      <c r="H37" s="6"/>
      <c r="I37" s="6"/>
      <c r="J37" s="11"/>
      <c r="K37" s="11" t="str">
        <f t="shared" si="0"/>
        <v/>
      </c>
      <c r="M37" s="5">
        <v>1575.25</v>
      </c>
    </row>
    <row r="38" spans="1:13" s="5" customFormat="1" ht="13.5" hidden="1" thickBot="1" x14ac:dyDescent="0.25">
      <c r="A38" s="44" t="s">
        <v>62</v>
      </c>
      <c r="B38" s="45" t="s">
        <v>63</v>
      </c>
      <c r="C38" s="46"/>
      <c r="D38" s="47"/>
      <c r="E38" s="47"/>
      <c r="F38" s="48"/>
      <c r="G38" s="13">
        <f>SUM(G39:G82)</f>
        <v>0</v>
      </c>
      <c r="H38" s="6"/>
      <c r="I38" s="14">
        <f>G38</f>
        <v>0</v>
      </c>
      <c r="J38" s="11" t="s">
        <v>19</v>
      </c>
      <c r="K38" s="11" t="str">
        <f t="shared" si="0"/>
        <v/>
      </c>
      <c r="M38" s="5">
        <v>23.12</v>
      </c>
    </row>
    <row r="39" spans="1:13" s="5" customFormat="1" ht="13.5" hidden="1" thickBot="1" x14ac:dyDescent="0.25">
      <c r="A39" s="32" t="s">
        <v>64</v>
      </c>
      <c r="B39" s="49" t="s">
        <v>65</v>
      </c>
      <c r="C39" s="50"/>
      <c r="D39" s="51"/>
      <c r="E39" s="51"/>
      <c r="F39" s="52"/>
      <c r="G39" s="19">
        <f>SUM(F40:F42)</f>
        <v>0</v>
      </c>
      <c r="H39" s="6"/>
      <c r="I39" s="6"/>
      <c r="J39" s="11" t="s">
        <v>22</v>
      </c>
      <c r="K39" s="11" t="str">
        <f t="shared" si="0"/>
        <v/>
      </c>
      <c r="M39" s="5">
        <v>351.63</v>
      </c>
    </row>
    <row r="40" spans="1:13" s="5" customFormat="1" ht="13.5" hidden="1" thickBot="1" x14ac:dyDescent="0.25">
      <c r="A40" s="53" t="s">
        <v>66</v>
      </c>
      <c r="B40" s="40" t="s">
        <v>67</v>
      </c>
      <c r="C40" s="41" t="s">
        <v>45</v>
      </c>
      <c r="D40" s="42"/>
      <c r="E40" s="42"/>
      <c r="F40" s="54">
        <f t="shared" si="1"/>
        <v>0</v>
      </c>
      <c r="G40" s="55"/>
      <c r="H40" s="6"/>
      <c r="I40" s="6"/>
      <c r="J40" s="11"/>
      <c r="K40" s="11" t="str">
        <f t="shared" si="0"/>
        <v/>
      </c>
    </row>
    <row r="41" spans="1:13" s="5" customFormat="1" ht="13.5" hidden="1" thickBot="1" x14ac:dyDescent="0.25">
      <c r="A41" s="53" t="s">
        <v>68</v>
      </c>
      <c r="B41" s="40" t="s">
        <v>69</v>
      </c>
      <c r="C41" s="41" t="s">
        <v>25</v>
      </c>
      <c r="D41" s="42"/>
      <c r="E41" s="42"/>
      <c r="F41" s="54">
        <f t="shared" si="1"/>
        <v>0</v>
      </c>
      <c r="G41" s="55"/>
      <c r="H41" s="6"/>
      <c r="I41" s="6"/>
      <c r="J41" s="11"/>
      <c r="K41" s="11" t="str">
        <f t="shared" si="0"/>
        <v/>
      </c>
    </row>
    <row r="42" spans="1:13" s="5" customFormat="1" ht="13.5" hidden="1" thickBot="1" x14ac:dyDescent="0.25">
      <c r="A42" s="38" t="s">
        <v>70</v>
      </c>
      <c r="B42" s="56" t="s">
        <v>71</v>
      </c>
      <c r="C42" s="57" t="s">
        <v>25</v>
      </c>
      <c r="D42" s="58"/>
      <c r="E42" s="58"/>
      <c r="F42" s="30">
        <f t="shared" si="1"/>
        <v>0</v>
      </c>
      <c r="G42" s="31"/>
      <c r="H42" s="6"/>
      <c r="I42" s="6"/>
      <c r="J42" s="11"/>
      <c r="K42" s="11" t="str">
        <f t="shared" si="0"/>
        <v/>
      </c>
    </row>
    <row r="43" spans="1:13" s="5" customFormat="1" ht="13.5" hidden="1" thickBot="1" x14ac:dyDescent="0.25">
      <c r="A43" s="32" t="s">
        <v>72</v>
      </c>
      <c r="B43" s="49" t="s">
        <v>73</v>
      </c>
      <c r="C43" s="50"/>
      <c r="D43" s="51"/>
      <c r="E43" s="51"/>
      <c r="F43" s="59"/>
      <c r="G43" s="35">
        <f>SUM(F44:F81)</f>
        <v>0</v>
      </c>
      <c r="H43" s="6"/>
      <c r="I43" s="6"/>
      <c r="J43" s="11" t="s">
        <v>22</v>
      </c>
      <c r="K43" s="11" t="str">
        <f t="shared" si="0"/>
        <v/>
      </c>
    </row>
    <row r="44" spans="1:13" s="5" customFormat="1" ht="13.5" hidden="1" thickBot="1" x14ac:dyDescent="0.25">
      <c r="A44" s="53" t="s">
        <v>74</v>
      </c>
      <c r="B44" s="40" t="s">
        <v>75</v>
      </c>
      <c r="C44" s="41" t="s">
        <v>55</v>
      </c>
      <c r="D44" s="42"/>
      <c r="E44" s="42"/>
      <c r="F44" s="54">
        <f t="shared" si="1"/>
        <v>0</v>
      </c>
      <c r="G44" s="60"/>
      <c r="H44" s="6"/>
      <c r="I44" s="6"/>
      <c r="J44" s="11"/>
      <c r="K44" s="11" t="str">
        <f t="shared" si="0"/>
        <v/>
      </c>
    </row>
    <row r="45" spans="1:13" s="5" customFormat="1" ht="13.5" hidden="1" thickBot="1" x14ac:dyDescent="0.25">
      <c r="A45" s="20" t="s">
        <v>76</v>
      </c>
      <c r="B45" s="21" t="s">
        <v>77</v>
      </c>
      <c r="C45" s="22" t="s">
        <v>55</v>
      </c>
      <c r="D45" s="23"/>
      <c r="E45" s="23"/>
      <c r="F45" s="24">
        <f t="shared" si="1"/>
        <v>0</v>
      </c>
      <c r="G45" s="25"/>
      <c r="H45" s="6"/>
      <c r="I45" s="6"/>
      <c r="J45" s="11"/>
      <c r="K45" s="11" t="str">
        <f t="shared" si="0"/>
        <v/>
      </c>
    </row>
    <row r="46" spans="1:13" s="5" customFormat="1" ht="13.5" hidden="1" thickBot="1" x14ac:dyDescent="0.25">
      <c r="A46" s="20" t="s">
        <v>78</v>
      </c>
      <c r="B46" s="21" t="s">
        <v>79</v>
      </c>
      <c r="C46" s="22" t="s">
        <v>55</v>
      </c>
      <c r="D46" s="23"/>
      <c r="E46" s="23"/>
      <c r="F46" s="24">
        <f t="shared" si="1"/>
        <v>0</v>
      </c>
      <c r="G46" s="25"/>
      <c r="H46" s="6"/>
      <c r="I46" s="6"/>
      <c r="J46" s="11"/>
      <c r="K46" s="11" t="str">
        <f t="shared" si="0"/>
        <v/>
      </c>
    </row>
    <row r="47" spans="1:13" s="5" customFormat="1" ht="26.25" hidden="1" thickBot="1" x14ac:dyDescent="0.25">
      <c r="A47" s="20" t="s">
        <v>80</v>
      </c>
      <c r="B47" s="21" t="s">
        <v>81</v>
      </c>
      <c r="C47" s="22" t="s">
        <v>55</v>
      </c>
      <c r="D47" s="23"/>
      <c r="E47" s="23"/>
      <c r="F47" s="24">
        <f t="shared" si="1"/>
        <v>0</v>
      </c>
      <c r="G47" s="25"/>
      <c r="H47" s="6"/>
      <c r="I47" s="6"/>
      <c r="J47" s="11"/>
      <c r="K47" s="11" t="str">
        <f t="shared" si="0"/>
        <v/>
      </c>
    </row>
    <row r="48" spans="1:13" s="5" customFormat="1" ht="26.25" hidden="1" thickBot="1" x14ac:dyDescent="0.25">
      <c r="A48" s="20" t="s">
        <v>82</v>
      </c>
      <c r="B48" s="21" t="s">
        <v>83</v>
      </c>
      <c r="C48" s="22" t="s">
        <v>55</v>
      </c>
      <c r="D48" s="23"/>
      <c r="E48" s="23"/>
      <c r="F48" s="24">
        <f t="shared" si="1"/>
        <v>0</v>
      </c>
      <c r="G48" s="25"/>
      <c r="H48" s="6"/>
      <c r="I48" s="6"/>
      <c r="J48" s="11"/>
      <c r="K48" s="11" t="str">
        <f t="shared" si="0"/>
        <v/>
      </c>
    </row>
    <row r="49" spans="1:11" s="5" customFormat="1" ht="26.25" hidden="1" thickBot="1" x14ac:dyDescent="0.25">
      <c r="A49" s="20" t="s">
        <v>84</v>
      </c>
      <c r="B49" s="21" t="s">
        <v>85</v>
      </c>
      <c r="C49" s="22" t="s">
        <v>55</v>
      </c>
      <c r="D49" s="23"/>
      <c r="E49" s="23"/>
      <c r="F49" s="24">
        <f t="shared" si="1"/>
        <v>0</v>
      </c>
      <c r="G49" s="25"/>
      <c r="H49" s="6"/>
      <c r="I49" s="6"/>
      <c r="J49" s="11"/>
      <c r="K49" s="11" t="str">
        <f t="shared" si="0"/>
        <v/>
      </c>
    </row>
    <row r="50" spans="1:11" s="5" customFormat="1" ht="26.25" hidden="1" thickBot="1" x14ac:dyDescent="0.25">
      <c r="A50" s="20" t="s">
        <v>86</v>
      </c>
      <c r="B50" s="21" t="s">
        <v>87</v>
      </c>
      <c r="C50" s="22" t="s">
        <v>55</v>
      </c>
      <c r="D50" s="23"/>
      <c r="E50" s="23"/>
      <c r="F50" s="24">
        <f t="shared" si="1"/>
        <v>0</v>
      </c>
      <c r="G50" s="25"/>
      <c r="H50" s="6"/>
      <c r="I50" s="6"/>
      <c r="J50" s="11"/>
      <c r="K50" s="11" t="str">
        <f t="shared" si="0"/>
        <v/>
      </c>
    </row>
    <row r="51" spans="1:11" s="5" customFormat="1" ht="26.25" hidden="1" thickBot="1" x14ac:dyDescent="0.25">
      <c r="A51" s="20" t="s">
        <v>88</v>
      </c>
      <c r="B51" s="21" t="s">
        <v>89</v>
      </c>
      <c r="C51" s="22" t="s">
        <v>55</v>
      </c>
      <c r="D51" s="23"/>
      <c r="E51" s="23"/>
      <c r="F51" s="24">
        <f t="shared" si="1"/>
        <v>0</v>
      </c>
      <c r="G51" s="25"/>
      <c r="H51" s="6"/>
      <c r="I51" s="6"/>
      <c r="J51" s="11"/>
      <c r="K51" s="11" t="str">
        <f t="shared" si="0"/>
        <v/>
      </c>
    </row>
    <row r="52" spans="1:11" s="5" customFormat="1" ht="13.5" hidden="1" thickBot="1" x14ac:dyDescent="0.25">
      <c r="A52" s="20" t="s">
        <v>90</v>
      </c>
      <c r="B52" s="21" t="s">
        <v>91</v>
      </c>
      <c r="C52" s="22" t="s">
        <v>55</v>
      </c>
      <c r="D52" s="23"/>
      <c r="E52" s="23"/>
      <c r="F52" s="24">
        <f t="shared" si="1"/>
        <v>0</v>
      </c>
      <c r="G52" s="25"/>
      <c r="H52" s="6"/>
      <c r="I52" s="6"/>
      <c r="J52" s="11"/>
      <c r="K52" s="11" t="str">
        <f t="shared" si="0"/>
        <v/>
      </c>
    </row>
    <row r="53" spans="1:11" s="5" customFormat="1" ht="26.25" hidden="1" thickBot="1" x14ac:dyDescent="0.25">
      <c r="A53" s="20" t="s">
        <v>92</v>
      </c>
      <c r="B53" s="21" t="s">
        <v>93</v>
      </c>
      <c r="C53" s="22" t="s">
        <v>55</v>
      </c>
      <c r="D53" s="23"/>
      <c r="E53" s="23"/>
      <c r="F53" s="24">
        <f t="shared" si="1"/>
        <v>0</v>
      </c>
      <c r="G53" s="25"/>
      <c r="H53" s="6"/>
      <c r="I53" s="6"/>
      <c r="J53" s="11"/>
      <c r="K53" s="11" t="str">
        <f t="shared" si="0"/>
        <v/>
      </c>
    </row>
    <row r="54" spans="1:11" s="5" customFormat="1" ht="26.25" hidden="1" thickBot="1" x14ac:dyDescent="0.25">
      <c r="A54" s="20" t="s">
        <v>94</v>
      </c>
      <c r="B54" s="21" t="s">
        <v>95</v>
      </c>
      <c r="C54" s="22" t="s">
        <v>55</v>
      </c>
      <c r="D54" s="23"/>
      <c r="E54" s="23"/>
      <c r="F54" s="24">
        <f t="shared" si="1"/>
        <v>0</v>
      </c>
      <c r="G54" s="25"/>
      <c r="H54" s="6"/>
      <c r="I54" s="6"/>
      <c r="J54" s="11"/>
      <c r="K54" s="11" t="str">
        <f t="shared" si="0"/>
        <v/>
      </c>
    </row>
    <row r="55" spans="1:11" s="5" customFormat="1" ht="26.25" hidden="1" thickBot="1" x14ac:dyDescent="0.25">
      <c r="A55" s="20" t="s">
        <v>96</v>
      </c>
      <c r="B55" s="21" t="s">
        <v>97</v>
      </c>
      <c r="C55" s="22" t="s">
        <v>55</v>
      </c>
      <c r="D55" s="23"/>
      <c r="E55" s="23"/>
      <c r="F55" s="24">
        <f t="shared" si="1"/>
        <v>0</v>
      </c>
      <c r="G55" s="25"/>
      <c r="H55" s="6"/>
      <c r="I55" s="6"/>
      <c r="J55" s="11"/>
      <c r="K55" s="11" t="str">
        <f t="shared" si="0"/>
        <v/>
      </c>
    </row>
    <row r="56" spans="1:11" s="5" customFormat="1" ht="26.25" hidden="1" thickBot="1" x14ac:dyDescent="0.25">
      <c r="A56" s="20" t="s">
        <v>98</v>
      </c>
      <c r="B56" s="21" t="s">
        <v>99</v>
      </c>
      <c r="C56" s="22" t="s">
        <v>55</v>
      </c>
      <c r="D56" s="23"/>
      <c r="E56" s="23"/>
      <c r="F56" s="24">
        <f t="shared" si="1"/>
        <v>0</v>
      </c>
      <c r="G56" s="25"/>
      <c r="H56" s="6"/>
      <c r="I56" s="6"/>
      <c r="J56" s="11"/>
      <c r="K56" s="11" t="str">
        <f t="shared" si="0"/>
        <v/>
      </c>
    </row>
    <row r="57" spans="1:11" s="5" customFormat="1" ht="26.25" hidden="1" thickBot="1" x14ac:dyDescent="0.25">
      <c r="A57" s="20" t="s">
        <v>100</v>
      </c>
      <c r="B57" s="21" t="s">
        <v>101</v>
      </c>
      <c r="C57" s="22" t="s">
        <v>55</v>
      </c>
      <c r="D57" s="23"/>
      <c r="E57" s="23"/>
      <c r="F57" s="24">
        <f t="shared" si="1"/>
        <v>0</v>
      </c>
      <c r="G57" s="25"/>
      <c r="H57" s="6"/>
      <c r="I57" s="6"/>
      <c r="J57" s="11"/>
      <c r="K57" s="11" t="str">
        <f t="shared" si="0"/>
        <v/>
      </c>
    </row>
    <row r="58" spans="1:11" s="5" customFormat="1" ht="13.5" hidden="1" thickBot="1" x14ac:dyDescent="0.25">
      <c r="A58" s="20" t="s">
        <v>102</v>
      </c>
      <c r="B58" s="21" t="s">
        <v>103</v>
      </c>
      <c r="C58" s="22" t="s">
        <v>55</v>
      </c>
      <c r="D58" s="23"/>
      <c r="E58" s="23"/>
      <c r="F58" s="24">
        <f t="shared" si="1"/>
        <v>0</v>
      </c>
      <c r="G58" s="25"/>
      <c r="H58" s="6"/>
      <c r="I58" s="6"/>
      <c r="J58" s="11"/>
      <c r="K58" s="11" t="str">
        <f t="shared" si="0"/>
        <v/>
      </c>
    </row>
    <row r="59" spans="1:11" s="5" customFormat="1" ht="26.25" hidden="1" thickBot="1" x14ac:dyDescent="0.25">
      <c r="A59" s="20" t="s">
        <v>104</v>
      </c>
      <c r="B59" s="21" t="s">
        <v>105</v>
      </c>
      <c r="C59" s="22" t="s">
        <v>55</v>
      </c>
      <c r="D59" s="23"/>
      <c r="E59" s="23"/>
      <c r="F59" s="24">
        <f t="shared" si="1"/>
        <v>0</v>
      </c>
      <c r="G59" s="25"/>
      <c r="H59" s="6"/>
      <c r="I59" s="6"/>
      <c r="J59" s="11"/>
      <c r="K59" s="11" t="str">
        <f t="shared" si="0"/>
        <v/>
      </c>
    </row>
    <row r="60" spans="1:11" s="5" customFormat="1" ht="26.25" hidden="1" thickBot="1" x14ac:dyDescent="0.25">
      <c r="A60" s="20" t="s">
        <v>106</v>
      </c>
      <c r="B60" s="21" t="s">
        <v>107</v>
      </c>
      <c r="C60" s="22" t="s">
        <v>55</v>
      </c>
      <c r="D60" s="23"/>
      <c r="E60" s="23"/>
      <c r="F60" s="24">
        <f t="shared" si="1"/>
        <v>0</v>
      </c>
      <c r="G60" s="25"/>
      <c r="H60" s="6"/>
      <c r="I60" s="6"/>
      <c r="J60" s="11"/>
      <c r="K60" s="11" t="str">
        <f t="shared" si="0"/>
        <v/>
      </c>
    </row>
    <row r="61" spans="1:11" s="5" customFormat="1" ht="26.25" hidden="1" thickBot="1" x14ac:dyDescent="0.25">
      <c r="A61" s="20" t="s">
        <v>108</v>
      </c>
      <c r="B61" s="21" t="s">
        <v>109</v>
      </c>
      <c r="C61" s="22" t="s">
        <v>55</v>
      </c>
      <c r="D61" s="23"/>
      <c r="E61" s="23"/>
      <c r="F61" s="24">
        <f t="shared" si="1"/>
        <v>0</v>
      </c>
      <c r="G61" s="25"/>
      <c r="H61" s="6"/>
      <c r="I61" s="6"/>
      <c r="J61" s="11"/>
      <c r="K61" s="11" t="str">
        <f t="shared" si="0"/>
        <v/>
      </c>
    </row>
    <row r="62" spans="1:11" s="5" customFormat="1" ht="26.25" hidden="1" thickBot="1" x14ac:dyDescent="0.25">
      <c r="A62" s="20" t="s">
        <v>110</v>
      </c>
      <c r="B62" s="21" t="s">
        <v>111</v>
      </c>
      <c r="C62" s="22" t="s">
        <v>55</v>
      </c>
      <c r="D62" s="23"/>
      <c r="E62" s="23"/>
      <c r="F62" s="24">
        <f t="shared" si="1"/>
        <v>0</v>
      </c>
      <c r="G62" s="25"/>
      <c r="H62" s="6"/>
      <c r="I62" s="6"/>
      <c r="J62" s="11"/>
      <c r="K62" s="11" t="str">
        <f t="shared" si="0"/>
        <v/>
      </c>
    </row>
    <row r="63" spans="1:11" s="5" customFormat="1" ht="26.25" hidden="1" thickBot="1" x14ac:dyDescent="0.25">
      <c r="A63" s="20" t="s">
        <v>112</v>
      </c>
      <c r="B63" s="21" t="s">
        <v>113</v>
      </c>
      <c r="C63" s="22" t="s">
        <v>55</v>
      </c>
      <c r="D63" s="23"/>
      <c r="E63" s="23"/>
      <c r="F63" s="24">
        <f t="shared" si="1"/>
        <v>0</v>
      </c>
      <c r="G63" s="25"/>
      <c r="H63" s="6"/>
      <c r="I63" s="6"/>
      <c r="J63" s="11"/>
      <c r="K63" s="11" t="str">
        <f t="shared" si="0"/>
        <v/>
      </c>
    </row>
    <row r="64" spans="1:11" s="5" customFormat="1" ht="26.25" hidden="1" thickBot="1" x14ac:dyDescent="0.25">
      <c r="A64" s="20" t="s">
        <v>114</v>
      </c>
      <c r="B64" s="21" t="s">
        <v>115</v>
      </c>
      <c r="C64" s="22" t="s">
        <v>55</v>
      </c>
      <c r="D64" s="23"/>
      <c r="E64" s="23"/>
      <c r="F64" s="24">
        <f t="shared" si="1"/>
        <v>0</v>
      </c>
      <c r="G64" s="25"/>
      <c r="H64" s="6"/>
      <c r="I64" s="6"/>
      <c r="J64" s="11"/>
      <c r="K64" s="11" t="str">
        <f t="shared" si="0"/>
        <v/>
      </c>
    </row>
    <row r="65" spans="1:11" s="5" customFormat="1" ht="26.25" hidden="1" thickBot="1" x14ac:dyDescent="0.25">
      <c r="A65" s="20" t="s">
        <v>116</v>
      </c>
      <c r="B65" s="21" t="s">
        <v>117</v>
      </c>
      <c r="C65" s="22" t="s">
        <v>55</v>
      </c>
      <c r="D65" s="23"/>
      <c r="E65" s="23"/>
      <c r="F65" s="24">
        <f t="shared" si="1"/>
        <v>0</v>
      </c>
      <c r="G65" s="25"/>
      <c r="H65" s="6"/>
      <c r="I65" s="6"/>
      <c r="J65" s="11"/>
      <c r="K65" s="11" t="str">
        <f t="shared" si="0"/>
        <v/>
      </c>
    </row>
    <row r="66" spans="1:11" s="5" customFormat="1" ht="26.25" hidden="1" thickBot="1" x14ac:dyDescent="0.25">
      <c r="A66" s="20" t="s">
        <v>118</v>
      </c>
      <c r="B66" s="21" t="s">
        <v>119</v>
      </c>
      <c r="C66" s="22" t="s">
        <v>55</v>
      </c>
      <c r="D66" s="23"/>
      <c r="E66" s="23"/>
      <c r="F66" s="24">
        <f t="shared" si="1"/>
        <v>0</v>
      </c>
      <c r="G66" s="25"/>
      <c r="H66" s="6"/>
      <c r="I66" s="6"/>
      <c r="J66" s="11"/>
      <c r="K66" s="11" t="str">
        <f t="shared" si="0"/>
        <v/>
      </c>
    </row>
    <row r="67" spans="1:11" s="5" customFormat="1" ht="13.5" hidden="1" thickBot="1" x14ac:dyDescent="0.25">
      <c r="A67" s="20" t="s">
        <v>120</v>
      </c>
      <c r="B67" s="21" t="s">
        <v>121</v>
      </c>
      <c r="C67" s="22" t="s">
        <v>55</v>
      </c>
      <c r="D67" s="23"/>
      <c r="E67" s="23"/>
      <c r="F67" s="24">
        <f t="shared" si="1"/>
        <v>0</v>
      </c>
      <c r="G67" s="25"/>
      <c r="H67" s="6"/>
      <c r="I67" s="6"/>
      <c r="J67" s="11"/>
      <c r="K67" s="11" t="str">
        <f t="shared" si="0"/>
        <v/>
      </c>
    </row>
    <row r="68" spans="1:11" s="5" customFormat="1" ht="13.5" hidden="1" thickBot="1" x14ac:dyDescent="0.25">
      <c r="A68" s="20" t="s">
        <v>122</v>
      </c>
      <c r="B68" s="21" t="s">
        <v>123</v>
      </c>
      <c r="C68" s="22" t="s">
        <v>55</v>
      </c>
      <c r="D68" s="23"/>
      <c r="E68" s="23"/>
      <c r="F68" s="24">
        <f t="shared" si="1"/>
        <v>0</v>
      </c>
      <c r="G68" s="25"/>
      <c r="H68" s="6"/>
      <c r="I68" s="6"/>
      <c r="J68" s="11"/>
      <c r="K68" s="11" t="str">
        <f t="shared" si="0"/>
        <v/>
      </c>
    </row>
    <row r="69" spans="1:11" s="5" customFormat="1" ht="13.5" hidden="1" thickBot="1" x14ac:dyDescent="0.25">
      <c r="A69" s="20" t="s">
        <v>124</v>
      </c>
      <c r="B69" s="21" t="s">
        <v>125</v>
      </c>
      <c r="C69" s="22" t="s">
        <v>55</v>
      </c>
      <c r="D69" s="23"/>
      <c r="E69" s="23"/>
      <c r="F69" s="24">
        <f t="shared" si="1"/>
        <v>0</v>
      </c>
      <c r="G69" s="25"/>
      <c r="H69" s="6"/>
      <c r="I69" s="6"/>
      <c r="J69" s="11"/>
      <c r="K69" s="11" t="str">
        <f t="shared" si="0"/>
        <v/>
      </c>
    </row>
    <row r="70" spans="1:11" s="5" customFormat="1" ht="13.5" hidden="1" thickBot="1" x14ac:dyDescent="0.25">
      <c r="A70" s="20" t="s">
        <v>126</v>
      </c>
      <c r="B70" s="21" t="s">
        <v>127</v>
      </c>
      <c r="C70" s="22" t="s">
        <v>55</v>
      </c>
      <c r="D70" s="23"/>
      <c r="E70" s="23"/>
      <c r="F70" s="24">
        <f t="shared" si="1"/>
        <v>0</v>
      </c>
      <c r="G70" s="25"/>
      <c r="H70" s="6"/>
      <c r="I70" s="6"/>
      <c r="J70" s="11"/>
      <c r="K70" s="11" t="str">
        <f t="shared" si="0"/>
        <v/>
      </c>
    </row>
    <row r="71" spans="1:11" s="5" customFormat="1" ht="13.5" hidden="1" thickBot="1" x14ac:dyDescent="0.25">
      <c r="A71" s="20" t="s">
        <v>126</v>
      </c>
      <c r="B71" s="21" t="s">
        <v>128</v>
      </c>
      <c r="C71" s="22" t="s">
        <v>55</v>
      </c>
      <c r="D71" s="23"/>
      <c r="E71" s="23"/>
      <c r="F71" s="24">
        <f t="shared" si="1"/>
        <v>0</v>
      </c>
      <c r="G71" s="25"/>
      <c r="H71" s="6"/>
      <c r="I71" s="6"/>
      <c r="J71" s="11"/>
      <c r="K71" s="11" t="str">
        <f t="shared" si="0"/>
        <v/>
      </c>
    </row>
    <row r="72" spans="1:11" s="5" customFormat="1" ht="13.5" hidden="1" thickBot="1" x14ac:dyDescent="0.25">
      <c r="A72" s="20" t="s">
        <v>129</v>
      </c>
      <c r="B72" s="21" t="s">
        <v>130</v>
      </c>
      <c r="C72" s="22" t="s">
        <v>55</v>
      </c>
      <c r="D72" s="23"/>
      <c r="E72" s="23"/>
      <c r="F72" s="24">
        <f t="shared" si="1"/>
        <v>0</v>
      </c>
      <c r="G72" s="25"/>
      <c r="H72" s="6"/>
      <c r="I72" s="6"/>
      <c r="J72" s="11"/>
      <c r="K72" s="11" t="str">
        <f t="shared" si="0"/>
        <v/>
      </c>
    </row>
    <row r="73" spans="1:11" s="5" customFormat="1" ht="13.5" hidden="1" thickBot="1" x14ac:dyDescent="0.25">
      <c r="A73" s="20" t="s">
        <v>131</v>
      </c>
      <c r="B73" s="21" t="s">
        <v>132</v>
      </c>
      <c r="C73" s="22" t="s">
        <v>55</v>
      </c>
      <c r="D73" s="23"/>
      <c r="E73" s="23"/>
      <c r="F73" s="24">
        <f t="shared" si="1"/>
        <v>0</v>
      </c>
      <c r="G73" s="25"/>
      <c r="H73" s="6"/>
      <c r="I73" s="6"/>
      <c r="J73" s="11"/>
      <c r="K73" s="11" t="str">
        <f t="shared" si="0"/>
        <v/>
      </c>
    </row>
    <row r="74" spans="1:11" s="5" customFormat="1" ht="13.5" hidden="1" thickBot="1" x14ac:dyDescent="0.25">
      <c r="A74" s="20" t="s">
        <v>133</v>
      </c>
      <c r="B74" s="21" t="s">
        <v>134</v>
      </c>
      <c r="C74" s="22" t="s">
        <v>55</v>
      </c>
      <c r="D74" s="23"/>
      <c r="E74" s="23"/>
      <c r="F74" s="24">
        <f t="shared" si="1"/>
        <v>0</v>
      </c>
      <c r="G74" s="25"/>
      <c r="H74" s="6"/>
      <c r="I74" s="6"/>
      <c r="J74" s="11"/>
      <c r="K74" s="11" t="str">
        <f t="shared" si="0"/>
        <v/>
      </c>
    </row>
    <row r="75" spans="1:11" s="5" customFormat="1" ht="13.5" hidden="1" thickBot="1" x14ac:dyDescent="0.25">
      <c r="A75" s="20" t="s">
        <v>135</v>
      </c>
      <c r="B75" s="21" t="s">
        <v>136</v>
      </c>
      <c r="C75" s="22" t="s">
        <v>55</v>
      </c>
      <c r="D75" s="23"/>
      <c r="E75" s="23"/>
      <c r="F75" s="24">
        <f t="shared" si="1"/>
        <v>0</v>
      </c>
      <c r="G75" s="25"/>
      <c r="H75" s="6"/>
      <c r="I75" s="6"/>
      <c r="J75" s="11"/>
      <c r="K75" s="11" t="str">
        <f t="shared" si="0"/>
        <v/>
      </c>
    </row>
    <row r="76" spans="1:11" s="5" customFormat="1" ht="13.5" hidden="1" thickBot="1" x14ac:dyDescent="0.25">
      <c r="A76" s="20" t="s">
        <v>137</v>
      </c>
      <c r="B76" s="21" t="s">
        <v>138</v>
      </c>
      <c r="C76" s="22" t="s">
        <v>55</v>
      </c>
      <c r="D76" s="23"/>
      <c r="E76" s="23"/>
      <c r="F76" s="24">
        <f t="shared" si="1"/>
        <v>0</v>
      </c>
      <c r="G76" s="25"/>
      <c r="H76" s="6"/>
      <c r="I76" s="6"/>
      <c r="J76" s="11"/>
      <c r="K76" s="11" t="str">
        <f t="shared" si="0"/>
        <v/>
      </c>
    </row>
    <row r="77" spans="1:11" s="5" customFormat="1" ht="13.5" hidden="1" thickBot="1" x14ac:dyDescent="0.25">
      <c r="A77" s="20" t="s">
        <v>139</v>
      </c>
      <c r="B77" s="21" t="s">
        <v>140</v>
      </c>
      <c r="C77" s="22" t="s">
        <v>55</v>
      </c>
      <c r="D77" s="23"/>
      <c r="E77" s="23"/>
      <c r="F77" s="24">
        <f t="shared" si="1"/>
        <v>0</v>
      </c>
      <c r="G77" s="25"/>
      <c r="H77" s="6"/>
      <c r="I77" s="6"/>
      <c r="J77" s="11"/>
      <c r="K77" s="11" t="str">
        <f t="shared" si="0"/>
        <v/>
      </c>
    </row>
    <row r="78" spans="1:11" s="5" customFormat="1" ht="13.5" hidden="1" thickBot="1" x14ac:dyDescent="0.25">
      <c r="A78" s="20" t="s">
        <v>141</v>
      </c>
      <c r="B78" s="21" t="s">
        <v>142</v>
      </c>
      <c r="C78" s="22" t="s">
        <v>143</v>
      </c>
      <c r="D78" s="23"/>
      <c r="E78" s="23"/>
      <c r="F78" s="24">
        <f t="shared" si="1"/>
        <v>0</v>
      </c>
      <c r="G78" s="25"/>
      <c r="H78" s="6"/>
      <c r="I78" s="6"/>
      <c r="J78" s="11"/>
      <c r="K78" s="11" t="str">
        <f t="shared" si="0"/>
        <v/>
      </c>
    </row>
    <row r="79" spans="1:11" s="5" customFormat="1" ht="13.5" hidden="1" thickBot="1" x14ac:dyDescent="0.25">
      <c r="A79" s="20" t="s">
        <v>144</v>
      </c>
      <c r="B79" s="21" t="s">
        <v>145</v>
      </c>
      <c r="C79" s="22" t="s">
        <v>143</v>
      </c>
      <c r="D79" s="23"/>
      <c r="E79" s="23"/>
      <c r="F79" s="24">
        <f t="shared" si="1"/>
        <v>0</v>
      </c>
      <c r="G79" s="25"/>
      <c r="H79" s="6"/>
      <c r="I79" s="6"/>
      <c r="J79" s="11"/>
      <c r="K79" s="11" t="str">
        <f t="shared" si="0"/>
        <v/>
      </c>
    </row>
    <row r="80" spans="1:11" s="5" customFormat="1" ht="13.5" hidden="1" thickBot="1" x14ac:dyDescent="0.25">
      <c r="A80" s="20" t="s">
        <v>146</v>
      </c>
      <c r="B80" s="21" t="s">
        <v>147</v>
      </c>
      <c r="C80" s="22" t="s">
        <v>143</v>
      </c>
      <c r="D80" s="23"/>
      <c r="E80" s="23"/>
      <c r="F80" s="24">
        <f t="shared" si="1"/>
        <v>0</v>
      </c>
      <c r="G80" s="25"/>
      <c r="H80" s="6"/>
      <c r="I80" s="6"/>
      <c r="J80" s="11"/>
      <c r="K80" s="11" t="str">
        <f t="shared" si="0"/>
        <v/>
      </c>
    </row>
    <row r="81" spans="1:11" s="5" customFormat="1" ht="13.5" hidden="1" thickBot="1" x14ac:dyDescent="0.25">
      <c r="A81" s="27" t="s">
        <v>148</v>
      </c>
      <c r="B81" s="56" t="s">
        <v>149</v>
      </c>
      <c r="C81" s="61" t="s">
        <v>143</v>
      </c>
      <c r="D81" s="58"/>
      <c r="E81" s="58"/>
      <c r="F81" s="30">
        <f t="shared" si="1"/>
        <v>0</v>
      </c>
      <c r="G81" s="31"/>
      <c r="H81" s="6"/>
      <c r="I81" s="6"/>
      <c r="J81" s="11"/>
      <c r="K81" s="11" t="str">
        <f t="shared" si="0"/>
        <v/>
      </c>
    </row>
    <row r="82" spans="1:11" s="5" customFormat="1" ht="13.5" hidden="1" thickBot="1" x14ac:dyDescent="0.25">
      <c r="A82" s="32" t="s">
        <v>150</v>
      </c>
      <c r="B82" s="49" t="s">
        <v>151</v>
      </c>
      <c r="C82" s="50"/>
      <c r="D82" s="51"/>
      <c r="E82" s="51"/>
      <c r="F82" s="52"/>
      <c r="G82" s="19">
        <f>SUM(F83:F92)</f>
        <v>0</v>
      </c>
      <c r="H82" s="6"/>
      <c r="I82" s="6"/>
      <c r="J82" s="11" t="s">
        <v>22</v>
      </c>
      <c r="K82" s="11" t="str">
        <f t="shared" si="0"/>
        <v/>
      </c>
    </row>
    <row r="83" spans="1:11" s="5" customFormat="1" ht="13.5" hidden="1" thickBot="1" x14ac:dyDescent="0.25">
      <c r="A83" s="53" t="s">
        <v>152</v>
      </c>
      <c r="B83" s="40" t="s">
        <v>153</v>
      </c>
      <c r="C83" s="62" t="s">
        <v>55</v>
      </c>
      <c r="D83" s="42"/>
      <c r="E83" s="63"/>
      <c r="F83" s="54">
        <f t="shared" si="1"/>
        <v>0</v>
      </c>
      <c r="G83" s="60"/>
      <c r="H83" s="6"/>
      <c r="I83" s="6"/>
      <c r="J83" s="11"/>
      <c r="K83" s="11" t="str">
        <f t="shared" si="0"/>
        <v/>
      </c>
    </row>
    <row r="84" spans="1:11" s="5" customFormat="1" ht="13.5" hidden="1" thickBot="1" x14ac:dyDescent="0.25">
      <c r="A84" s="20" t="s">
        <v>154</v>
      </c>
      <c r="B84" s="21" t="s">
        <v>155</v>
      </c>
      <c r="C84" s="22" t="s">
        <v>55</v>
      </c>
      <c r="D84" s="23"/>
      <c r="E84" s="23"/>
      <c r="F84" s="24">
        <f t="shared" si="1"/>
        <v>0</v>
      </c>
      <c r="G84" s="25"/>
      <c r="H84" s="6"/>
      <c r="I84" s="6"/>
      <c r="J84" s="11"/>
      <c r="K84" s="11" t="str">
        <f t="shared" si="0"/>
        <v/>
      </c>
    </row>
    <row r="85" spans="1:11" s="5" customFormat="1" ht="13.5" hidden="1" thickBot="1" x14ac:dyDescent="0.25">
      <c r="A85" s="20" t="s">
        <v>156</v>
      </c>
      <c r="B85" s="21" t="s">
        <v>157</v>
      </c>
      <c r="C85" s="22" t="s">
        <v>55</v>
      </c>
      <c r="D85" s="23"/>
      <c r="E85" s="23"/>
      <c r="F85" s="24">
        <f t="shared" si="1"/>
        <v>0</v>
      </c>
      <c r="G85" s="25"/>
      <c r="H85" s="6"/>
      <c r="I85" s="6"/>
      <c r="J85" s="11"/>
      <c r="K85" s="11" t="str">
        <f t="shared" si="0"/>
        <v/>
      </c>
    </row>
    <row r="86" spans="1:11" s="5" customFormat="1" ht="13.5" hidden="1" thickBot="1" x14ac:dyDescent="0.25">
      <c r="A86" s="20" t="s">
        <v>158</v>
      </c>
      <c r="B86" s="21" t="s">
        <v>159</v>
      </c>
      <c r="C86" s="22" t="s">
        <v>55</v>
      </c>
      <c r="D86" s="23"/>
      <c r="E86" s="23"/>
      <c r="F86" s="24">
        <f t="shared" ref="F86:F149" si="2">IF($D86=0,0,ROUND($D86*$E86,2))</f>
        <v>0</v>
      </c>
      <c r="G86" s="25"/>
      <c r="H86" s="6"/>
      <c r="I86" s="6"/>
      <c r="J86" s="11"/>
      <c r="K86" s="11" t="str">
        <f t="shared" si="0"/>
        <v/>
      </c>
    </row>
    <row r="87" spans="1:11" s="5" customFormat="1" ht="13.5" hidden="1" thickBot="1" x14ac:dyDescent="0.25">
      <c r="A87" s="20" t="s">
        <v>160</v>
      </c>
      <c r="B87" s="21" t="s">
        <v>161</v>
      </c>
      <c r="C87" s="22" t="s">
        <v>55</v>
      </c>
      <c r="D87" s="23"/>
      <c r="E87" s="23"/>
      <c r="F87" s="24">
        <f t="shared" si="2"/>
        <v>0</v>
      </c>
      <c r="G87" s="25"/>
      <c r="H87" s="6"/>
      <c r="I87" s="6"/>
      <c r="J87" s="11"/>
      <c r="K87" s="11" t="str">
        <f t="shared" si="0"/>
        <v/>
      </c>
    </row>
    <row r="88" spans="1:11" s="5" customFormat="1" ht="13.5" hidden="1" thickBot="1" x14ac:dyDescent="0.25">
      <c r="A88" s="20" t="s">
        <v>162</v>
      </c>
      <c r="B88" s="21" t="s">
        <v>163</v>
      </c>
      <c r="C88" s="22" t="s">
        <v>55</v>
      </c>
      <c r="D88" s="23"/>
      <c r="E88" s="23"/>
      <c r="F88" s="24">
        <f t="shared" si="2"/>
        <v>0</v>
      </c>
      <c r="G88" s="25"/>
      <c r="H88" s="6"/>
      <c r="I88" s="6"/>
      <c r="J88" s="11"/>
      <c r="K88" s="11" t="str">
        <f t="shared" si="0"/>
        <v/>
      </c>
    </row>
    <row r="89" spans="1:11" s="5" customFormat="1" ht="13.5" hidden="1" thickBot="1" x14ac:dyDescent="0.25">
      <c r="A89" s="20" t="s">
        <v>164</v>
      </c>
      <c r="B89" s="21" t="s">
        <v>165</v>
      </c>
      <c r="C89" s="22" t="s">
        <v>55</v>
      </c>
      <c r="D89" s="23"/>
      <c r="E89" s="23"/>
      <c r="F89" s="24">
        <f t="shared" si="2"/>
        <v>0</v>
      </c>
      <c r="G89" s="25"/>
      <c r="H89" s="6"/>
      <c r="I89" s="6"/>
      <c r="J89" s="11"/>
      <c r="K89" s="11" t="str">
        <f t="shared" si="0"/>
        <v/>
      </c>
    </row>
    <row r="90" spans="1:11" s="5" customFormat="1" ht="13.5" hidden="1" thickBot="1" x14ac:dyDescent="0.25">
      <c r="A90" s="20" t="s">
        <v>166</v>
      </c>
      <c r="B90" s="21" t="s">
        <v>167</v>
      </c>
      <c r="C90" s="22" t="s">
        <v>55</v>
      </c>
      <c r="D90" s="23"/>
      <c r="E90" s="23"/>
      <c r="F90" s="24">
        <f t="shared" si="2"/>
        <v>0</v>
      </c>
      <c r="G90" s="25"/>
      <c r="H90" s="6"/>
      <c r="I90" s="6"/>
      <c r="J90" s="11"/>
      <c r="K90" s="11" t="str">
        <f t="shared" si="0"/>
        <v/>
      </c>
    </row>
    <row r="91" spans="1:11" s="5" customFormat="1" ht="13.5" hidden="1" thickBot="1" x14ac:dyDescent="0.25">
      <c r="A91" s="20" t="s">
        <v>168</v>
      </c>
      <c r="B91" s="21" t="s">
        <v>169</v>
      </c>
      <c r="C91" s="22" t="s">
        <v>55</v>
      </c>
      <c r="D91" s="23"/>
      <c r="E91" s="23"/>
      <c r="F91" s="24">
        <f t="shared" si="2"/>
        <v>0</v>
      </c>
      <c r="G91" s="25"/>
      <c r="H91" s="6"/>
      <c r="I91" s="6"/>
      <c r="J91" s="11"/>
      <c r="K91" s="11" t="str">
        <f t="shared" si="0"/>
        <v/>
      </c>
    </row>
    <row r="92" spans="1:11" s="5" customFormat="1" ht="13.5" hidden="1" thickBot="1" x14ac:dyDescent="0.25">
      <c r="A92" s="39" t="s">
        <v>170</v>
      </c>
      <c r="B92" s="40" t="s">
        <v>171</v>
      </c>
      <c r="C92" s="41" t="s">
        <v>55</v>
      </c>
      <c r="D92" s="42"/>
      <c r="E92" s="42"/>
      <c r="F92" s="64">
        <f t="shared" si="2"/>
        <v>0</v>
      </c>
      <c r="G92" s="35"/>
      <c r="H92" s="6"/>
      <c r="I92" s="6"/>
      <c r="J92" s="11"/>
      <c r="K92" s="11" t="str">
        <f t="shared" si="0"/>
        <v/>
      </c>
    </row>
    <row r="93" spans="1:11" s="5" customFormat="1" ht="13.5" hidden="1" thickBot="1" x14ac:dyDescent="0.25">
      <c r="A93" s="44" t="s">
        <v>172</v>
      </c>
      <c r="B93" s="45" t="s">
        <v>173</v>
      </c>
      <c r="C93" s="46"/>
      <c r="D93" s="47"/>
      <c r="E93" s="47"/>
      <c r="F93" s="48"/>
      <c r="G93" s="13">
        <f>SUM(G94:G251)</f>
        <v>0</v>
      </c>
      <c r="H93" s="6"/>
      <c r="I93" s="14">
        <f>G93</f>
        <v>0</v>
      </c>
      <c r="J93" s="11" t="s">
        <v>19</v>
      </c>
      <c r="K93" s="11" t="str">
        <f t="shared" ref="K93:K156" si="3">IF(G93&gt;0,"X",IF(F93&gt;0,"X",""))</f>
        <v/>
      </c>
    </row>
    <row r="94" spans="1:11" s="5" customFormat="1" ht="13.5" hidden="1" thickBot="1" x14ac:dyDescent="0.25">
      <c r="A94" s="32" t="s">
        <v>174</v>
      </c>
      <c r="B94" s="65" t="s">
        <v>175</v>
      </c>
      <c r="C94" s="50"/>
      <c r="D94" s="51"/>
      <c r="E94" s="51"/>
      <c r="F94" s="59"/>
      <c r="G94" s="19">
        <f>SUM(F95:F111)</f>
        <v>0</v>
      </c>
      <c r="H94" s="6"/>
      <c r="I94" s="6"/>
      <c r="J94" s="11" t="s">
        <v>22</v>
      </c>
      <c r="K94" s="11" t="str">
        <f t="shared" si="3"/>
        <v/>
      </c>
    </row>
    <row r="95" spans="1:11" s="5" customFormat="1" ht="13.5" hidden="1" thickBot="1" x14ac:dyDescent="0.25">
      <c r="A95" s="20" t="s">
        <v>176</v>
      </c>
      <c r="B95" s="21" t="s">
        <v>177</v>
      </c>
      <c r="C95" s="22" t="s">
        <v>55</v>
      </c>
      <c r="D95" s="23"/>
      <c r="E95" s="23"/>
      <c r="F95" s="24">
        <f t="shared" si="2"/>
        <v>0</v>
      </c>
      <c r="G95" s="25"/>
      <c r="H95" s="6"/>
      <c r="I95" s="6"/>
      <c r="J95" s="11"/>
      <c r="K95" s="11" t="str">
        <f t="shared" si="3"/>
        <v/>
      </c>
    </row>
    <row r="96" spans="1:11" s="5" customFormat="1" ht="13.5" hidden="1" thickBot="1" x14ac:dyDescent="0.25">
      <c r="A96" s="20" t="s">
        <v>178</v>
      </c>
      <c r="B96" s="21" t="s">
        <v>179</v>
      </c>
      <c r="C96" s="22" t="s">
        <v>55</v>
      </c>
      <c r="D96" s="23"/>
      <c r="E96" s="23"/>
      <c r="F96" s="24">
        <f t="shared" si="2"/>
        <v>0</v>
      </c>
      <c r="G96" s="25"/>
      <c r="H96" s="6"/>
      <c r="I96" s="6"/>
      <c r="J96" s="11"/>
      <c r="K96" s="11" t="str">
        <f t="shared" si="3"/>
        <v/>
      </c>
    </row>
    <row r="97" spans="1:11" s="5" customFormat="1" ht="13.5" hidden="1" thickBot="1" x14ac:dyDescent="0.25">
      <c r="A97" s="20" t="s">
        <v>180</v>
      </c>
      <c r="B97" s="21" t="s">
        <v>181</v>
      </c>
      <c r="C97" s="22" t="s">
        <v>55</v>
      </c>
      <c r="D97" s="23"/>
      <c r="E97" s="23"/>
      <c r="F97" s="24">
        <f t="shared" si="2"/>
        <v>0</v>
      </c>
      <c r="G97" s="25"/>
      <c r="H97" s="6"/>
      <c r="I97" s="6"/>
      <c r="J97" s="11"/>
      <c r="K97" s="11" t="str">
        <f t="shared" si="3"/>
        <v/>
      </c>
    </row>
    <row r="98" spans="1:11" s="5" customFormat="1" ht="13.5" hidden="1" thickBot="1" x14ac:dyDescent="0.25">
      <c r="A98" s="20" t="s">
        <v>182</v>
      </c>
      <c r="B98" s="21" t="s">
        <v>183</v>
      </c>
      <c r="C98" s="22" t="s">
        <v>184</v>
      </c>
      <c r="D98" s="23"/>
      <c r="E98" s="23"/>
      <c r="F98" s="24">
        <f t="shared" si="2"/>
        <v>0</v>
      </c>
      <c r="G98" s="25"/>
      <c r="H98" s="6"/>
      <c r="I98" s="6"/>
      <c r="J98" s="11"/>
      <c r="K98" s="11" t="str">
        <f t="shared" si="3"/>
        <v/>
      </c>
    </row>
    <row r="99" spans="1:11" s="5" customFormat="1" ht="13.5" hidden="1" thickBot="1" x14ac:dyDescent="0.25">
      <c r="A99" s="20" t="s">
        <v>185</v>
      </c>
      <c r="B99" s="21" t="s">
        <v>186</v>
      </c>
      <c r="C99" s="22" t="s">
        <v>55</v>
      </c>
      <c r="D99" s="23"/>
      <c r="E99" s="23"/>
      <c r="F99" s="24">
        <f t="shared" si="2"/>
        <v>0</v>
      </c>
      <c r="G99" s="25"/>
      <c r="H99" s="6"/>
      <c r="I99" s="6"/>
      <c r="J99" s="11"/>
      <c r="K99" s="11" t="str">
        <f t="shared" si="3"/>
        <v/>
      </c>
    </row>
    <row r="100" spans="1:11" s="5" customFormat="1" ht="13.5" hidden="1" thickBot="1" x14ac:dyDescent="0.25">
      <c r="A100" s="20" t="s">
        <v>187</v>
      </c>
      <c r="B100" s="21" t="s">
        <v>188</v>
      </c>
      <c r="C100" s="22" t="s">
        <v>55</v>
      </c>
      <c r="D100" s="23"/>
      <c r="E100" s="23"/>
      <c r="F100" s="24">
        <f t="shared" si="2"/>
        <v>0</v>
      </c>
      <c r="G100" s="25"/>
      <c r="H100" s="6"/>
      <c r="I100" s="6"/>
      <c r="J100" s="11"/>
      <c r="K100" s="11" t="str">
        <f t="shared" si="3"/>
        <v/>
      </c>
    </row>
    <row r="101" spans="1:11" s="5" customFormat="1" ht="13.5" hidden="1" thickBot="1" x14ac:dyDescent="0.25">
      <c r="A101" s="20" t="s">
        <v>189</v>
      </c>
      <c r="B101" s="21" t="s">
        <v>190</v>
      </c>
      <c r="C101" s="22" t="s">
        <v>55</v>
      </c>
      <c r="D101" s="23"/>
      <c r="E101" s="23"/>
      <c r="F101" s="24">
        <f t="shared" si="2"/>
        <v>0</v>
      </c>
      <c r="G101" s="25"/>
      <c r="H101" s="6"/>
      <c r="I101" s="6"/>
      <c r="J101" s="11"/>
      <c r="K101" s="11" t="str">
        <f t="shared" si="3"/>
        <v/>
      </c>
    </row>
    <row r="102" spans="1:11" s="5" customFormat="1" ht="13.5" hidden="1" thickBot="1" x14ac:dyDescent="0.25">
      <c r="A102" s="20" t="s">
        <v>191</v>
      </c>
      <c r="B102" s="21" t="s">
        <v>192</v>
      </c>
      <c r="C102" s="22" t="s">
        <v>55</v>
      </c>
      <c r="D102" s="23"/>
      <c r="E102" s="23"/>
      <c r="F102" s="24">
        <f t="shared" si="2"/>
        <v>0</v>
      </c>
      <c r="G102" s="25"/>
      <c r="H102" s="6"/>
      <c r="I102" s="6"/>
      <c r="J102" s="11"/>
      <c r="K102" s="11" t="str">
        <f t="shared" si="3"/>
        <v/>
      </c>
    </row>
    <row r="103" spans="1:11" s="5" customFormat="1" ht="13.5" hidden="1" thickBot="1" x14ac:dyDescent="0.25">
      <c r="A103" s="20" t="s">
        <v>193</v>
      </c>
      <c r="B103" s="21" t="s">
        <v>194</v>
      </c>
      <c r="C103" s="22" t="s">
        <v>55</v>
      </c>
      <c r="D103" s="23"/>
      <c r="E103" s="23"/>
      <c r="F103" s="24">
        <f t="shared" si="2"/>
        <v>0</v>
      </c>
      <c r="G103" s="25"/>
      <c r="H103" s="6"/>
      <c r="I103" s="6"/>
      <c r="J103" s="11"/>
      <c r="K103" s="11" t="str">
        <f t="shared" si="3"/>
        <v/>
      </c>
    </row>
    <row r="104" spans="1:11" s="5" customFormat="1" ht="13.5" hidden="1" thickBot="1" x14ac:dyDescent="0.25">
      <c r="A104" s="20" t="s">
        <v>195</v>
      </c>
      <c r="B104" s="21" t="s">
        <v>142</v>
      </c>
      <c r="C104" s="22" t="s">
        <v>143</v>
      </c>
      <c r="D104" s="23"/>
      <c r="E104" s="23"/>
      <c r="F104" s="24">
        <f t="shared" si="2"/>
        <v>0</v>
      </c>
      <c r="G104" s="25"/>
      <c r="H104" s="6"/>
      <c r="I104" s="6"/>
      <c r="J104" s="11"/>
      <c r="K104" s="11" t="str">
        <f t="shared" si="3"/>
        <v/>
      </c>
    </row>
    <row r="105" spans="1:11" s="5" customFormat="1" ht="13.5" hidden="1" thickBot="1" x14ac:dyDescent="0.25">
      <c r="A105" s="20" t="s">
        <v>196</v>
      </c>
      <c r="B105" s="21" t="s">
        <v>59</v>
      </c>
      <c r="C105" s="22" t="s">
        <v>45</v>
      </c>
      <c r="D105" s="23"/>
      <c r="E105" s="23"/>
      <c r="F105" s="24">
        <f t="shared" si="2"/>
        <v>0</v>
      </c>
      <c r="G105" s="25"/>
      <c r="H105" s="6"/>
      <c r="I105" s="6"/>
      <c r="J105" s="11"/>
      <c r="K105" s="11" t="str">
        <f t="shared" si="3"/>
        <v/>
      </c>
    </row>
    <row r="106" spans="1:11" s="5" customFormat="1" ht="13.5" hidden="1" thickBot="1" x14ac:dyDescent="0.25">
      <c r="A106" s="20" t="s">
        <v>197</v>
      </c>
      <c r="B106" s="21" t="s">
        <v>198</v>
      </c>
      <c r="C106" s="22" t="s">
        <v>55</v>
      </c>
      <c r="D106" s="23"/>
      <c r="E106" s="23"/>
      <c r="F106" s="24">
        <f t="shared" si="2"/>
        <v>0</v>
      </c>
      <c r="G106" s="25"/>
      <c r="H106" s="6"/>
      <c r="I106" s="6"/>
      <c r="J106" s="11"/>
      <c r="K106" s="11" t="str">
        <f t="shared" si="3"/>
        <v/>
      </c>
    </row>
    <row r="107" spans="1:11" s="5" customFormat="1" ht="13.5" hidden="1" thickBot="1" x14ac:dyDescent="0.25">
      <c r="A107" s="20" t="s">
        <v>199</v>
      </c>
      <c r="B107" s="21" t="s">
        <v>200</v>
      </c>
      <c r="C107" s="22" t="s">
        <v>55</v>
      </c>
      <c r="D107" s="23"/>
      <c r="E107" s="23"/>
      <c r="F107" s="24">
        <f t="shared" si="2"/>
        <v>0</v>
      </c>
      <c r="G107" s="25"/>
      <c r="H107" s="6"/>
      <c r="I107" s="6"/>
      <c r="J107" s="11"/>
      <c r="K107" s="11" t="str">
        <f t="shared" si="3"/>
        <v/>
      </c>
    </row>
    <row r="108" spans="1:11" s="5" customFormat="1" ht="13.5" hidden="1" thickBot="1" x14ac:dyDescent="0.25">
      <c r="A108" s="20" t="s">
        <v>201</v>
      </c>
      <c r="B108" s="21" t="s">
        <v>159</v>
      </c>
      <c r="C108" s="22" t="s">
        <v>55</v>
      </c>
      <c r="D108" s="23"/>
      <c r="E108" s="23"/>
      <c r="F108" s="24">
        <f t="shared" si="2"/>
        <v>0</v>
      </c>
      <c r="G108" s="25"/>
      <c r="H108" s="6"/>
      <c r="I108" s="6"/>
      <c r="J108" s="11"/>
      <c r="K108" s="11" t="str">
        <f t="shared" si="3"/>
        <v/>
      </c>
    </row>
    <row r="109" spans="1:11" s="5" customFormat="1" ht="13.5" hidden="1" thickBot="1" x14ac:dyDescent="0.25">
      <c r="A109" s="20" t="s">
        <v>202</v>
      </c>
      <c r="B109" s="21" t="s">
        <v>203</v>
      </c>
      <c r="C109" s="22" t="s">
        <v>55</v>
      </c>
      <c r="D109" s="23"/>
      <c r="E109" s="23"/>
      <c r="F109" s="24">
        <f t="shared" si="2"/>
        <v>0</v>
      </c>
      <c r="G109" s="25"/>
      <c r="H109" s="6"/>
      <c r="I109" s="6"/>
      <c r="J109" s="11"/>
      <c r="K109" s="11" t="str">
        <f t="shared" si="3"/>
        <v/>
      </c>
    </row>
    <row r="110" spans="1:11" s="5" customFormat="1" ht="13.5" hidden="1" thickBot="1" x14ac:dyDescent="0.25">
      <c r="A110" s="20" t="s">
        <v>204</v>
      </c>
      <c r="B110" s="21" t="s">
        <v>205</v>
      </c>
      <c r="C110" s="22" t="s">
        <v>25</v>
      </c>
      <c r="D110" s="23"/>
      <c r="E110" s="23"/>
      <c r="F110" s="24">
        <f t="shared" si="2"/>
        <v>0</v>
      </c>
      <c r="G110" s="25"/>
      <c r="H110" s="6"/>
      <c r="I110" s="6"/>
      <c r="J110" s="11"/>
      <c r="K110" s="11" t="str">
        <f t="shared" si="3"/>
        <v/>
      </c>
    </row>
    <row r="111" spans="1:11" s="5" customFormat="1" ht="13.5" hidden="1" thickBot="1" x14ac:dyDescent="0.25">
      <c r="A111" s="38" t="s">
        <v>206</v>
      </c>
      <c r="B111" s="56" t="s">
        <v>207</v>
      </c>
      <c r="C111" s="57" t="s">
        <v>25</v>
      </c>
      <c r="D111" s="58"/>
      <c r="E111" s="58"/>
      <c r="F111" s="30">
        <f t="shared" si="2"/>
        <v>0</v>
      </c>
      <c r="G111" s="31"/>
      <c r="H111" s="6"/>
      <c r="I111" s="6"/>
      <c r="J111" s="11"/>
      <c r="K111" s="11" t="str">
        <f t="shared" si="3"/>
        <v/>
      </c>
    </row>
    <row r="112" spans="1:11" s="5" customFormat="1" ht="13.5" hidden="1" thickBot="1" x14ac:dyDescent="0.25">
      <c r="A112" s="32" t="s">
        <v>208</v>
      </c>
      <c r="B112" s="49" t="s">
        <v>209</v>
      </c>
      <c r="C112" s="50"/>
      <c r="D112" s="51"/>
      <c r="E112" s="51"/>
      <c r="F112" s="59"/>
      <c r="G112" s="19">
        <f>SUM(F113:F196)</f>
        <v>0</v>
      </c>
      <c r="H112" s="6"/>
      <c r="I112" s="6"/>
      <c r="J112" s="11" t="s">
        <v>22</v>
      </c>
      <c r="K112" s="11" t="str">
        <f t="shared" si="3"/>
        <v/>
      </c>
    </row>
    <row r="113" spans="1:11" s="5" customFormat="1" ht="13.5" hidden="1" thickBot="1" x14ac:dyDescent="0.25">
      <c r="A113" s="53" t="s">
        <v>210</v>
      </c>
      <c r="B113" s="66" t="s">
        <v>211</v>
      </c>
      <c r="C113" s="41" t="s">
        <v>184</v>
      </c>
      <c r="D113" s="42"/>
      <c r="E113" s="42"/>
      <c r="F113" s="54">
        <f t="shared" si="2"/>
        <v>0</v>
      </c>
      <c r="G113" s="60"/>
      <c r="H113" s="6"/>
      <c r="I113" s="6"/>
      <c r="J113" s="11"/>
      <c r="K113" s="11" t="str">
        <f t="shared" si="3"/>
        <v/>
      </c>
    </row>
    <row r="114" spans="1:11" s="5" customFormat="1" ht="13.5" hidden="1" thickBot="1" x14ac:dyDescent="0.25">
      <c r="A114" s="20" t="s">
        <v>212</v>
      </c>
      <c r="B114" s="21" t="s">
        <v>213</v>
      </c>
      <c r="C114" s="22" t="s">
        <v>184</v>
      </c>
      <c r="D114" s="23"/>
      <c r="E114" s="23"/>
      <c r="F114" s="24">
        <f t="shared" si="2"/>
        <v>0</v>
      </c>
      <c r="G114" s="25"/>
      <c r="H114" s="6"/>
      <c r="I114" s="6"/>
      <c r="J114" s="11"/>
      <c r="K114" s="11" t="str">
        <f t="shared" si="3"/>
        <v/>
      </c>
    </row>
    <row r="115" spans="1:11" s="5" customFormat="1" ht="13.5" hidden="1" thickBot="1" x14ac:dyDescent="0.25">
      <c r="A115" s="20" t="s">
        <v>214</v>
      </c>
      <c r="B115" s="21" t="s">
        <v>215</v>
      </c>
      <c r="C115" s="22" t="s">
        <v>184</v>
      </c>
      <c r="D115" s="23"/>
      <c r="E115" s="23"/>
      <c r="F115" s="24">
        <f t="shared" si="2"/>
        <v>0</v>
      </c>
      <c r="G115" s="25"/>
      <c r="H115" s="6"/>
      <c r="I115" s="6"/>
      <c r="J115" s="11"/>
      <c r="K115" s="11" t="str">
        <f t="shared" si="3"/>
        <v/>
      </c>
    </row>
    <row r="116" spans="1:11" s="5" customFormat="1" ht="13.5" hidden="1" thickBot="1" x14ac:dyDescent="0.25">
      <c r="A116" s="20" t="s">
        <v>216</v>
      </c>
      <c r="B116" s="21" t="s">
        <v>217</v>
      </c>
      <c r="C116" s="22" t="s">
        <v>184</v>
      </c>
      <c r="D116" s="23"/>
      <c r="E116" s="23"/>
      <c r="F116" s="24">
        <f t="shared" si="2"/>
        <v>0</v>
      </c>
      <c r="G116" s="25"/>
      <c r="H116" s="6"/>
      <c r="I116" s="6"/>
      <c r="J116" s="11"/>
      <c r="K116" s="11" t="str">
        <f t="shared" si="3"/>
        <v/>
      </c>
    </row>
    <row r="117" spans="1:11" s="5" customFormat="1" ht="13.5" hidden="1" thickBot="1" x14ac:dyDescent="0.25">
      <c r="A117" s="20" t="s">
        <v>218</v>
      </c>
      <c r="B117" s="21" t="s">
        <v>219</v>
      </c>
      <c r="C117" s="22" t="s">
        <v>184</v>
      </c>
      <c r="D117" s="23"/>
      <c r="E117" s="23"/>
      <c r="F117" s="24">
        <f t="shared" si="2"/>
        <v>0</v>
      </c>
      <c r="G117" s="25"/>
      <c r="H117" s="6"/>
      <c r="I117" s="6"/>
      <c r="J117" s="11"/>
      <c r="K117" s="11" t="str">
        <f t="shared" si="3"/>
        <v/>
      </c>
    </row>
    <row r="118" spans="1:11" s="5" customFormat="1" ht="13.5" hidden="1" thickBot="1" x14ac:dyDescent="0.25">
      <c r="A118" s="20" t="s">
        <v>220</v>
      </c>
      <c r="B118" s="21" t="s">
        <v>221</v>
      </c>
      <c r="C118" s="22" t="s">
        <v>184</v>
      </c>
      <c r="D118" s="23"/>
      <c r="E118" s="23"/>
      <c r="F118" s="24">
        <f t="shared" si="2"/>
        <v>0</v>
      </c>
      <c r="G118" s="25"/>
      <c r="H118" s="6"/>
      <c r="I118" s="6"/>
      <c r="J118" s="11"/>
      <c r="K118" s="11" t="str">
        <f t="shared" si="3"/>
        <v/>
      </c>
    </row>
    <row r="119" spans="1:11" s="5" customFormat="1" ht="13.5" hidden="1" thickBot="1" x14ac:dyDescent="0.25">
      <c r="A119" s="20" t="s">
        <v>222</v>
      </c>
      <c r="B119" s="21" t="s">
        <v>223</v>
      </c>
      <c r="C119" s="22" t="s">
        <v>184</v>
      </c>
      <c r="D119" s="23"/>
      <c r="E119" s="23"/>
      <c r="F119" s="24">
        <f t="shared" si="2"/>
        <v>0</v>
      </c>
      <c r="G119" s="25"/>
      <c r="H119" s="6"/>
      <c r="I119" s="6"/>
      <c r="J119" s="11"/>
      <c r="K119" s="11" t="str">
        <f t="shared" si="3"/>
        <v/>
      </c>
    </row>
    <row r="120" spans="1:11" s="5" customFormat="1" ht="13.5" hidden="1" thickBot="1" x14ac:dyDescent="0.25">
      <c r="A120" s="20" t="s">
        <v>224</v>
      </c>
      <c r="B120" s="21" t="s">
        <v>225</v>
      </c>
      <c r="C120" s="22" t="s">
        <v>184</v>
      </c>
      <c r="D120" s="23"/>
      <c r="E120" s="23"/>
      <c r="F120" s="24">
        <f t="shared" si="2"/>
        <v>0</v>
      </c>
      <c r="G120" s="25"/>
      <c r="H120" s="6"/>
      <c r="I120" s="6"/>
      <c r="J120" s="11"/>
      <c r="K120" s="11" t="str">
        <f t="shared" si="3"/>
        <v/>
      </c>
    </row>
    <row r="121" spans="1:11" s="5" customFormat="1" ht="13.5" hidden="1" thickBot="1" x14ac:dyDescent="0.25">
      <c r="A121" s="20" t="s">
        <v>226</v>
      </c>
      <c r="B121" s="21" t="s">
        <v>227</v>
      </c>
      <c r="C121" s="22" t="s">
        <v>184</v>
      </c>
      <c r="D121" s="23"/>
      <c r="E121" s="23"/>
      <c r="F121" s="24">
        <f t="shared" si="2"/>
        <v>0</v>
      </c>
      <c r="G121" s="25"/>
      <c r="H121" s="6"/>
      <c r="I121" s="6"/>
      <c r="J121" s="11"/>
      <c r="K121" s="11" t="str">
        <f t="shared" si="3"/>
        <v/>
      </c>
    </row>
    <row r="122" spans="1:11" s="5" customFormat="1" ht="13.5" hidden="1" thickBot="1" x14ac:dyDescent="0.25">
      <c r="A122" s="20" t="s">
        <v>228</v>
      </c>
      <c r="B122" s="21" t="s">
        <v>229</v>
      </c>
      <c r="C122" s="22" t="s">
        <v>184</v>
      </c>
      <c r="D122" s="23"/>
      <c r="E122" s="23"/>
      <c r="F122" s="24">
        <f t="shared" si="2"/>
        <v>0</v>
      </c>
      <c r="G122" s="25"/>
      <c r="H122" s="6"/>
      <c r="I122" s="6"/>
      <c r="J122" s="11"/>
      <c r="K122" s="11" t="str">
        <f t="shared" si="3"/>
        <v/>
      </c>
    </row>
    <row r="123" spans="1:11" s="5" customFormat="1" ht="13.5" hidden="1" thickBot="1" x14ac:dyDescent="0.25">
      <c r="A123" s="20" t="s">
        <v>230</v>
      </c>
      <c r="B123" s="21" t="s">
        <v>231</v>
      </c>
      <c r="C123" s="22" t="s">
        <v>184</v>
      </c>
      <c r="D123" s="23"/>
      <c r="E123" s="23"/>
      <c r="F123" s="24">
        <f t="shared" si="2"/>
        <v>0</v>
      </c>
      <c r="G123" s="25"/>
      <c r="H123" s="6"/>
      <c r="I123" s="6"/>
      <c r="J123" s="11"/>
      <c r="K123" s="11" t="str">
        <f t="shared" si="3"/>
        <v/>
      </c>
    </row>
    <row r="124" spans="1:11" s="5" customFormat="1" ht="13.5" hidden="1" thickBot="1" x14ac:dyDescent="0.25">
      <c r="A124" s="20" t="s">
        <v>232</v>
      </c>
      <c r="B124" s="21" t="s">
        <v>233</v>
      </c>
      <c r="C124" s="22" t="s">
        <v>184</v>
      </c>
      <c r="D124" s="23"/>
      <c r="E124" s="23"/>
      <c r="F124" s="24">
        <f t="shared" si="2"/>
        <v>0</v>
      </c>
      <c r="G124" s="25"/>
      <c r="H124" s="6"/>
      <c r="I124" s="6"/>
      <c r="J124" s="11"/>
      <c r="K124" s="11" t="str">
        <f t="shared" si="3"/>
        <v/>
      </c>
    </row>
    <row r="125" spans="1:11" s="5" customFormat="1" ht="13.5" hidden="1" thickBot="1" x14ac:dyDescent="0.25">
      <c r="A125" s="20" t="s">
        <v>234</v>
      </c>
      <c r="B125" s="21" t="s">
        <v>235</v>
      </c>
      <c r="C125" s="22" t="s">
        <v>184</v>
      </c>
      <c r="D125" s="23"/>
      <c r="E125" s="23"/>
      <c r="F125" s="24">
        <f t="shared" si="2"/>
        <v>0</v>
      </c>
      <c r="G125" s="25"/>
      <c r="H125" s="6"/>
      <c r="I125" s="6"/>
      <c r="J125" s="11"/>
      <c r="K125" s="11" t="str">
        <f t="shared" si="3"/>
        <v/>
      </c>
    </row>
    <row r="126" spans="1:11" s="5" customFormat="1" ht="13.5" hidden="1" thickBot="1" x14ac:dyDescent="0.25">
      <c r="A126" s="20" t="s">
        <v>236</v>
      </c>
      <c r="B126" s="21" t="s">
        <v>237</v>
      </c>
      <c r="C126" s="22" t="s">
        <v>184</v>
      </c>
      <c r="D126" s="23"/>
      <c r="E126" s="23"/>
      <c r="F126" s="24">
        <f t="shared" si="2"/>
        <v>0</v>
      </c>
      <c r="G126" s="25"/>
      <c r="H126" s="6"/>
      <c r="I126" s="6"/>
      <c r="J126" s="11"/>
      <c r="K126" s="11" t="str">
        <f t="shared" si="3"/>
        <v/>
      </c>
    </row>
    <row r="127" spans="1:11" s="5" customFormat="1" ht="13.5" hidden="1" thickBot="1" x14ac:dyDescent="0.25">
      <c r="A127" s="20" t="s">
        <v>238</v>
      </c>
      <c r="B127" s="21" t="s">
        <v>239</v>
      </c>
      <c r="C127" s="22" t="s">
        <v>184</v>
      </c>
      <c r="D127" s="23"/>
      <c r="E127" s="23"/>
      <c r="F127" s="24">
        <f t="shared" si="2"/>
        <v>0</v>
      </c>
      <c r="G127" s="25"/>
      <c r="H127" s="6"/>
      <c r="I127" s="6"/>
      <c r="J127" s="11"/>
      <c r="K127" s="11" t="str">
        <f t="shared" si="3"/>
        <v/>
      </c>
    </row>
    <row r="128" spans="1:11" s="5" customFormat="1" ht="13.5" hidden="1" thickBot="1" x14ac:dyDescent="0.25">
      <c r="A128" s="20" t="s">
        <v>240</v>
      </c>
      <c r="B128" s="21" t="s">
        <v>241</v>
      </c>
      <c r="C128" s="22" t="s">
        <v>184</v>
      </c>
      <c r="D128" s="23"/>
      <c r="E128" s="23"/>
      <c r="F128" s="24">
        <f t="shared" si="2"/>
        <v>0</v>
      </c>
      <c r="G128" s="25"/>
      <c r="H128" s="6"/>
      <c r="I128" s="6"/>
      <c r="J128" s="11"/>
      <c r="K128" s="11" t="str">
        <f t="shared" si="3"/>
        <v/>
      </c>
    </row>
    <row r="129" spans="1:11" s="5" customFormat="1" ht="13.5" hidden="1" thickBot="1" x14ac:dyDescent="0.25">
      <c r="A129" s="20" t="s">
        <v>242</v>
      </c>
      <c r="B129" s="21" t="s">
        <v>243</v>
      </c>
      <c r="C129" s="22" t="s">
        <v>184</v>
      </c>
      <c r="D129" s="23"/>
      <c r="E129" s="23"/>
      <c r="F129" s="24">
        <f t="shared" si="2"/>
        <v>0</v>
      </c>
      <c r="G129" s="25"/>
      <c r="H129" s="6"/>
      <c r="I129" s="6"/>
      <c r="J129" s="11"/>
      <c r="K129" s="11" t="str">
        <f t="shared" si="3"/>
        <v/>
      </c>
    </row>
    <row r="130" spans="1:11" s="5" customFormat="1" ht="13.5" hidden="1" thickBot="1" x14ac:dyDescent="0.25">
      <c r="A130" s="20" t="s">
        <v>244</v>
      </c>
      <c r="B130" s="21" t="s">
        <v>245</v>
      </c>
      <c r="C130" s="22" t="s">
        <v>184</v>
      </c>
      <c r="D130" s="23"/>
      <c r="E130" s="23"/>
      <c r="F130" s="24">
        <f t="shared" si="2"/>
        <v>0</v>
      </c>
      <c r="G130" s="25"/>
      <c r="H130" s="6"/>
      <c r="I130" s="6"/>
      <c r="J130" s="11"/>
      <c r="K130" s="11" t="str">
        <f t="shared" si="3"/>
        <v/>
      </c>
    </row>
    <row r="131" spans="1:11" s="5" customFormat="1" ht="13.5" hidden="1" thickBot="1" x14ac:dyDescent="0.25">
      <c r="A131" s="20" t="s">
        <v>246</v>
      </c>
      <c r="B131" s="21" t="s">
        <v>247</v>
      </c>
      <c r="C131" s="22" t="s">
        <v>184</v>
      </c>
      <c r="D131" s="23"/>
      <c r="E131" s="23"/>
      <c r="F131" s="24">
        <f t="shared" si="2"/>
        <v>0</v>
      </c>
      <c r="G131" s="25"/>
      <c r="H131" s="6"/>
      <c r="I131" s="6"/>
      <c r="J131" s="11"/>
      <c r="K131" s="11" t="str">
        <f t="shared" si="3"/>
        <v/>
      </c>
    </row>
    <row r="132" spans="1:11" s="5" customFormat="1" ht="13.5" hidden="1" thickBot="1" x14ac:dyDescent="0.25">
      <c r="A132" s="20" t="s">
        <v>248</v>
      </c>
      <c r="B132" s="21" t="s">
        <v>249</v>
      </c>
      <c r="C132" s="22" t="s">
        <v>184</v>
      </c>
      <c r="D132" s="23"/>
      <c r="E132" s="23"/>
      <c r="F132" s="24">
        <f t="shared" si="2"/>
        <v>0</v>
      </c>
      <c r="G132" s="25"/>
      <c r="H132" s="6"/>
      <c r="I132" s="6"/>
      <c r="J132" s="11"/>
      <c r="K132" s="11" t="str">
        <f t="shared" si="3"/>
        <v/>
      </c>
    </row>
    <row r="133" spans="1:11" s="5" customFormat="1" ht="13.5" hidden="1" thickBot="1" x14ac:dyDescent="0.25">
      <c r="A133" s="20" t="s">
        <v>250</v>
      </c>
      <c r="B133" s="21" t="s">
        <v>251</v>
      </c>
      <c r="C133" s="22" t="s">
        <v>184</v>
      </c>
      <c r="D133" s="23"/>
      <c r="E133" s="23"/>
      <c r="F133" s="24">
        <f t="shared" si="2"/>
        <v>0</v>
      </c>
      <c r="G133" s="25"/>
      <c r="H133" s="6"/>
      <c r="I133" s="6"/>
      <c r="J133" s="11"/>
      <c r="K133" s="11" t="str">
        <f t="shared" si="3"/>
        <v/>
      </c>
    </row>
    <row r="134" spans="1:11" s="5" customFormat="1" ht="13.5" hidden="1" thickBot="1" x14ac:dyDescent="0.25">
      <c r="A134" s="20" t="s">
        <v>252</v>
      </c>
      <c r="B134" s="21" t="s">
        <v>253</v>
      </c>
      <c r="C134" s="22" t="s">
        <v>184</v>
      </c>
      <c r="D134" s="23"/>
      <c r="E134" s="23"/>
      <c r="F134" s="24">
        <f t="shared" si="2"/>
        <v>0</v>
      </c>
      <c r="G134" s="25"/>
      <c r="H134" s="6"/>
      <c r="I134" s="6"/>
      <c r="J134" s="11"/>
      <c r="K134" s="11" t="str">
        <f t="shared" si="3"/>
        <v/>
      </c>
    </row>
    <row r="135" spans="1:11" s="5" customFormat="1" ht="13.5" hidden="1" thickBot="1" x14ac:dyDescent="0.25">
      <c r="A135" s="20" t="s">
        <v>254</v>
      </c>
      <c r="B135" s="21" t="s">
        <v>255</v>
      </c>
      <c r="C135" s="22" t="s">
        <v>184</v>
      </c>
      <c r="D135" s="23"/>
      <c r="E135" s="23"/>
      <c r="F135" s="24">
        <f t="shared" si="2"/>
        <v>0</v>
      </c>
      <c r="G135" s="25"/>
      <c r="H135" s="6"/>
      <c r="I135" s="6"/>
      <c r="J135" s="11"/>
      <c r="K135" s="11" t="str">
        <f t="shared" si="3"/>
        <v/>
      </c>
    </row>
    <row r="136" spans="1:11" s="5" customFormat="1" ht="13.5" hidden="1" thickBot="1" x14ac:dyDescent="0.25">
      <c r="A136" s="20" t="s">
        <v>256</v>
      </c>
      <c r="B136" s="21" t="s">
        <v>257</v>
      </c>
      <c r="C136" s="22" t="s">
        <v>184</v>
      </c>
      <c r="D136" s="23"/>
      <c r="E136" s="23"/>
      <c r="F136" s="24">
        <f t="shared" si="2"/>
        <v>0</v>
      </c>
      <c r="G136" s="25"/>
      <c r="H136" s="6"/>
      <c r="I136" s="6"/>
      <c r="J136" s="11"/>
      <c r="K136" s="11" t="str">
        <f t="shared" si="3"/>
        <v/>
      </c>
    </row>
    <row r="137" spans="1:11" s="5" customFormat="1" ht="13.5" hidden="1" thickBot="1" x14ac:dyDescent="0.25">
      <c r="A137" s="20" t="s">
        <v>258</v>
      </c>
      <c r="B137" s="21" t="s">
        <v>259</v>
      </c>
      <c r="C137" s="22" t="s">
        <v>184</v>
      </c>
      <c r="D137" s="23"/>
      <c r="E137" s="23"/>
      <c r="F137" s="24">
        <f t="shared" si="2"/>
        <v>0</v>
      </c>
      <c r="G137" s="25"/>
      <c r="H137" s="6"/>
      <c r="I137" s="6"/>
      <c r="J137" s="11"/>
      <c r="K137" s="11" t="str">
        <f t="shared" si="3"/>
        <v/>
      </c>
    </row>
    <row r="138" spans="1:11" s="5" customFormat="1" ht="13.5" hidden="1" thickBot="1" x14ac:dyDescent="0.25">
      <c r="A138" s="20" t="s">
        <v>260</v>
      </c>
      <c r="B138" s="21" t="s">
        <v>261</v>
      </c>
      <c r="C138" s="22" t="s">
        <v>184</v>
      </c>
      <c r="D138" s="23"/>
      <c r="E138" s="23"/>
      <c r="F138" s="24">
        <f t="shared" si="2"/>
        <v>0</v>
      </c>
      <c r="G138" s="25"/>
      <c r="H138" s="6"/>
      <c r="I138" s="6"/>
      <c r="J138" s="11"/>
      <c r="K138" s="11" t="str">
        <f t="shared" si="3"/>
        <v/>
      </c>
    </row>
    <row r="139" spans="1:11" s="5" customFormat="1" ht="13.5" hidden="1" thickBot="1" x14ac:dyDescent="0.25">
      <c r="A139" s="20" t="s">
        <v>262</v>
      </c>
      <c r="B139" s="21" t="s">
        <v>263</v>
      </c>
      <c r="C139" s="22" t="s">
        <v>184</v>
      </c>
      <c r="D139" s="23"/>
      <c r="E139" s="23"/>
      <c r="F139" s="24">
        <f t="shared" si="2"/>
        <v>0</v>
      </c>
      <c r="G139" s="25"/>
      <c r="H139" s="6"/>
      <c r="I139" s="6"/>
      <c r="J139" s="11"/>
      <c r="K139" s="11" t="str">
        <f t="shared" si="3"/>
        <v/>
      </c>
    </row>
    <row r="140" spans="1:11" s="5" customFormat="1" ht="13.5" hidden="1" thickBot="1" x14ac:dyDescent="0.25">
      <c r="A140" s="20" t="s">
        <v>264</v>
      </c>
      <c r="B140" s="21" t="s">
        <v>265</v>
      </c>
      <c r="C140" s="22" t="s">
        <v>184</v>
      </c>
      <c r="D140" s="23"/>
      <c r="E140" s="23"/>
      <c r="F140" s="24">
        <f t="shared" si="2"/>
        <v>0</v>
      </c>
      <c r="G140" s="25"/>
      <c r="H140" s="6"/>
      <c r="I140" s="6"/>
      <c r="J140" s="11"/>
      <c r="K140" s="11" t="str">
        <f t="shared" si="3"/>
        <v/>
      </c>
    </row>
    <row r="141" spans="1:11" s="5" customFormat="1" ht="13.5" hidden="1" thickBot="1" x14ac:dyDescent="0.25">
      <c r="A141" s="20" t="s">
        <v>266</v>
      </c>
      <c r="B141" s="21" t="s">
        <v>267</v>
      </c>
      <c r="C141" s="22" t="s">
        <v>184</v>
      </c>
      <c r="D141" s="23"/>
      <c r="E141" s="23"/>
      <c r="F141" s="24">
        <f t="shared" si="2"/>
        <v>0</v>
      </c>
      <c r="G141" s="25"/>
      <c r="H141" s="6"/>
      <c r="I141" s="6"/>
      <c r="J141" s="11"/>
      <c r="K141" s="11" t="str">
        <f t="shared" si="3"/>
        <v/>
      </c>
    </row>
    <row r="142" spans="1:11" s="5" customFormat="1" ht="13.5" hidden="1" thickBot="1" x14ac:dyDescent="0.25">
      <c r="A142" s="20" t="s">
        <v>268</v>
      </c>
      <c r="B142" s="21" t="s">
        <v>269</v>
      </c>
      <c r="C142" s="22" t="s">
        <v>184</v>
      </c>
      <c r="D142" s="23"/>
      <c r="E142" s="23"/>
      <c r="F142" s="24">
        <f t="shared" si="2"/>
        <v>0</v>
      </c>
      <c r="G142" s="25"/>
      <c r="H142" s="6"/>
      <c r="I142" s="6"/>
      <c r="J142" s="11"/>
      <c r="K142" s="11" t="str">
        <f t="shared" si="3"/>
        <v/>
      </c>
    </row>
    <row r="143" spans="1:11" s="5" customFormat="1" ht="13.5" hidden="1" thickBot="1" x14ac:dyDescent="0.25">
      <c r="A143" s="20" t="s">
        <v>270</v>
      </c>
      <c r="B143" s="21" t="s">
        <v>271</v>
      </c>
      <c r="C143" s="22" t="s">
        <v>184</v>
      </c>
      <c r="D143" s="23"/>
      <c r="E143" s="23"/>
      <c r="F143" s="24">
        <f t="shared" si="2"/>
        <v>0</v>
      </c>
      <c r="G143" s="25"/>
      <c r="H143" s="6"/>
      <c r="I143" s="6"/>
      <c r="J143" s="11"/>
      <c r="K143" s="11" t="str">
        <f t="shared" si="3"/>
        <v/>
      </c>
    </row>
    <row r="144" spans="1:11" s="5" customFormat="1" ht="13.5" hidden="1" thickBot="1" x14ac:dyDescent="0.25">
      <c r="A144" s="20" t="s">
        <v>272</v>
      </c>
      <c r="B144" s="21" t="s">
        <v>273</v>
      </c>
      <c r="C144" s="22" t="s">
        <v>184</v>
      </c>
      <c r="D144" s="23"/>
      <c r="E144" s="23"/>
      <c r="F144" s="24">
        <f t="shared" si="2"/>
        <v>0</v>
      </c>
      <c r="G144" s="25"/>
      <c r="H144" s="6"/>
      <c r="I144" s="6"/>
      <c r="J144" s="11"/>
      <c r="K144" s="11" t="str">
        <f t="shared" si="3"/>
        <v/>
      </c>
    </row>
    <row r="145" spans="1:11" s="5" customFormat="1" ht="13.5" hidden="1" thickBot="1" x14ac:dyDescent="0.25">
      <c r="A145" s="20" t="s">
        <v>274</v>
      </c>
      <c r="B145" s="21" t="s">
        <v>275</v>
      </c>
      <c r="C145" s="22" t="s">
        <v>184</v>
      </c>
      <c r="D145" s="23"/>
      <c r="E145" s="23"/>
      <c r="F145" s="24">
        <f t="shared" si="2"/>
        <v>0</v>
      </c>
      <c r="G145" s="25"/>
      <c r="H145" s="6"/>
      <c r="I145" s="6"/>
      <c r="J145" s="11"/>
      <c r="K145" s="11" t="str">
        <f t="shared" si="3"/>
        <v/>
      </c>
    </row>
    <row r="146" spans="1:11" s="5" customFormat="1" ht="13.5" hidden="1" thickBot="1" x14ac:dyDescent="0.25">
      <c r="A146" s="20" t="s">
        <v>276</v>
      </c>
      <c r="B146" s="21" t="s">
        <v>277</v>
      </c>
      <c r="C146" s="22" t="s">
        <v>184</v>
      </c>
      <c r="D146" s="23"/>
      <c r="E146" s="23"/>
      <c r="F146" s="24">
        <f t="shared" si="2"/>
        <v>0</v>
      </c>
      <c r="G146" s="25"/>
      <c r="H146" s="6"/>
      <c r="I146" s="6"/>
      <c r="J146" s="11"/>
      <c r="K146" s="11" t="str">
        <f t="shared" si="3"/>
        <v/>
      </c>
    </row>
    <row r="147" spans="1:11" s="5" customFormat="1" ht="13.5" hidden="1" thickBot="1" x14ac:dyDescent="0.25">
      <c r="A147" s="20" t="s">
        <v>278</v>
      </c>
      <c r="B147" s="21" t="s">
        <v>279</v>
      </c>
      <c r="C147" s="22" t="s">
        <v>184</v>
      </c>
      <c r="D147" s="23"/>
      <c r="E147" s="23"/>
      <c r="F147" s="24">
        <f t="shared" si="2"/>
        <v>0</v>
      </c>
      <c r="G147" s="25"/>
      <c r="H147" s="6"/>
      <c r="I147" s="6"/>
      <c r="J147" s="11"/>
      <c r="K147" s="11" t="str">
        <f t="shared" si="3"/>
        <v/>
      </c>
    </row>
    <row r="148" spans="1:11" s="5" customFormat="1" ht="13.5" hidden="1" thickBot="1" x14ac:dyDescent="0.25">
      <c r="A148" s="20" t="s">
        <v>280</v>
      </c>
      <c r="B148" s="21" t="s">
        <v>281</v>
      </c>
      <c r="C148" s="22" t="s">
        <v>184</v>
      </c>
      <c r="D148" s="23"/>
      <c r="E148" s="23"/>
      <c r="F148" s="24">
        <f t="shared" si="2"/>
        <v>0</v>
      </c>
      <c r="G148" s="25"/>
      <c r="H148" s="6"/>
      <c r="I148" s="6"/>
      <c r="J148" s="11"/>
      <c r="K148" s="11" t="str">
        <f t="shared" si="3"/>
        <v/>
      </c>
    </row>
    <row r="149" spans="1:11" s="5" customFormat="1" ht="13.5" hidden="1" thickBot="1" x14ac:dyDescent="0.25">
      <c r="A149" s="20" t="s">
        <v>282</v>
      </c>
      <c r="B149" s="21" t="s">
        <v>283</v>
      </c>
      <c r="C149" s="22" t="s">
        <v>184</v>
      </c>
      <c r="D149" s="23"/>
      <c r="E149" s="23"/>
      <c r="F149" s="24">
        <f t="shared" si="2"/>
        <v>0</v>
      </c>
      <c r="G149" s="25"/>
      <c r="H149" s="6"/>
      <c r="I149" s="6"/>
      <c r="J149" s="11"/>
      <c r="K149" s="11" t="str">
        <f t="shared" si="3"/>
        <v/>
      </c>
    </row>
    <row r="150" spans="1:11" s="5" customFormat="1" ht="13.5" hidden="1" thickBot="1" x14ac:dyDescent="0.25">
      <c r="A150" s="20" t="s">
        <v>284</v>
      </c>
      <c r="B150" s="21" t="s">
        <v>285</v>
      </c>
      <c r="C150" s="22" t="s">
        <v>184</v>
      </c>
      <c r="D150" s="23"/>
      <c r="E150" s="23"/>
      <c r="F150" s="24">
        <f t="shared" ref="F150:F213" si="4">IF($D150=0,0,ROUND($D150*$E150,2))</f>
        <v>0</v>
      </c>
      <c r="G150" s="25"/>
      <c r="H150" s="6"/>
      <c r="I150" s="6"/>
      <c r="J150" s="11"/>
      <c r="K150" s="11" t="str">
        <f t="shared" si="3"/>
        <v/>
      </c>
    </row>
    <row r="151" spans="1:11" s="5" customFormat="1" ht="13.5" hidden="1" thickBot="1" x14ac:dyDescent="0.25">
      <c r="A151" s="20" t="s">
        <v>286</v>
      </c>
      <c r="B151" s="21" t="s">
        <v>287</v>
      </c>
      <c r="C151" s="22" t="s">
        <v>184</v>
      </c>
      <c r="D151" s="23"/>
      <c r="E151" s="23"/>
      <c r="F151" s="24">
        <f t="shared" si="4"/>
        <v>0</v>
      </c>
      <c r="G151" s="25"/>
      <c r="H151" s="6"/>
      <c r="I151" s="6"/>
      <c r="J151" s="11"/>
      <c r="K151" s="11" t="str">
        <f t="shared" si="3"/>
        <v/>
      </c>
    </row>
    <row r="152" spans="1:11" s="5" customFormat="1" ht="13.5" hidden="1" thickBot="1" x14ac:dyDescent="0.25">
      <c r="A152" s="20" t="s">
        <v>288</v>
      </c>
      <c r="B152" s="21" t="s">
        <v>289</v>
      </c>
      <c r="C152" s="22" t="s">
        <v>184</v>
      </c>
      <c r="D152" s="23"/>
      <c r="E152" s="23"/>
      <c r="F152" s="24">
        <f t="shared" si="4"/>
        <v>0</v>
      </c>
      <c r="G152" s="25"/>
      <c r="H152" s="6"/>
      <c r="I152" s="6"/>
      <c r="J152" s="11"/>
      <c r="K152" s="11" t="str">
        <f t="shared" si="3"/>
        <v/>
      </c>
    </row>
    <row r="153" spans="1:11" s="5" customFormat="1" ht="13.5" hidden="1" thickBot="1" x14ac:dyDescent="0.25">
      <c r="A153" s="20" t="s">
        <v>290</v>
      </c>
      <c r="B153" s="21" t="s">
        <v>291</v>
      </c>
      <c r="C153" s="22" t="s">
        <v>184</v>
      </c>
      <c r="D153" s="23"/>
      <c r="E153" s="23"/>
      <c r="F153" s="24">
        <f t="shared" si="4"/>
        <v>0</v>
      </c>
      <c r="G153" s="25"/>
      <c r="H153" s="6"/>
      <c r="I153" s="6"/>
      <c r="J153" s="11"/>
      <c r="K153" s="11" t="str">
        <f t="shared" si="3"/>
        <v/>
      </c>
    </row>
    <row r="154" spans="1:11" s="5" customFormat="1" ht="13.5" hidden="1" thickBot="1" x14ac:dyDescent="0.25">
      <c r="A154" s="20" t="s">
        <v>292</v>
      </c>
      <c r="B154" s="21" t="s">
        <v>293</v>
      </c>
      <c r="C154" s="22" t="s">
        <v>184</v>
      </c>
      <c r="D154" s="23"/>
      <c r="E154" s="23"/>
      <c r="F154" s="24">
        <f t="shared" si="4"/>
        <v>0</v>
      </c>
      <c r="G154" s="25"/>
      <c r="H154" s="6"/>
      <c r="I154" s="6"/>
      <c r="J154" s="11"/>
      <c r="K154" s="11" t="str">
        <f t="shared" si="3"/>
        <v/>
      </c>
    </row>
    <row r="155" spans="1:11" s="5" customFormat="1" ht="13.5" hidden="1" thickBot="1" x14ac:dyDescent="0.25">
      <c r="A155" s="20" t="s">
        <v>294</v>
      </c>
      <c r="B155" s="21" t="s">
        <v>295</v>
      </c>
      <c r="C155" s="22" t="s">
        <v>184</v>
      </c>
      <c r="D155" s="23"/>
      <c r="E155" s="23"/>
      <c r="F155" s="24">
        <f t="shared" si="4"/>
        <v>0</v>
      </c>
      <c r="G155" s="25"/>
      <c r="H155" s="6"/>
      <c r="I155" s="6"/>
      <c r="J155" s="11"/>
      <c r="K155" s="11" t="str">
        <f t="shared" si="3"/>
        <v/>
      </c>
    </row>
    <row r="156" spans="1:11" s="5" customFormat="1" ht="13.5" hidden="1" thickBot="1" x14ac:dyDescent="0.25">
      <c r="A156" s="20" t="s">
        <v>296</v>
      </c>
      <c r="B156" s="21" t="s">
        <v>297</v>
      </c>
      <c r="C156" s="22" t="s">
        <v>184</v>
      </c>
      <c r="D156" s="23"/>
      <c r="E156" s="23"/>
      <c r="F156" s="24">
        <f t="shared" si="4"/>
        <v>0</v>
      </c>
      <c r="G156" s="25"/>
      <c r="H156" s="6"/>
      <c r="I156" s="6"/>
      <c r="J156" s="11"/>
      <c r="K156" s="11" t="str">
        <f t="shared" si="3"/>
        <v/>
      </c>
    </row>
    <row r="157" spans="1:11" s="5" customFormat="1" ht="13.5" hidden="1" thickBot="1" x14ac:dyDescent="0.25">
      <c r="A157" s="20" t="s">
        <v>298</v>
      </c>
      <c r="B157" s="21" t="s">
        <v>299</v>
      </c>
      <c r="C157" s="22" t="s">
        <v>184</v>
      </c>
      <c r="D157" s="23"/>
      <c r="E157" s="23"/>
      <c r="F157" s="24">
        <f t="shared" si="4"/>
        <v>0</v>
      </c>
      <c r="G157" s="25"/>
      <c r="H157" s="6"/>
      <c r="I157" s="6"/>
      <c r="J157" s="11"/>
      <c r="K157" s="11" t="str">
        <f t="shared" ref="K157:K220" si="5">IF(G157&gt;0,"X",IF(F157&gt;0,"X",""))</f>
        <v/>
      </c>
    </row>
    <row r="158" spans="1:11" s="5" customFormat="1" ht="13.5" hidden="1" thickBot="1" x14ac:dyDescent="0.25">
      <c r="A158" s="20" t="s">
        <v>300</v>
      </c>
      <c r="B158" s="21" t="s">
        <v>301</v>
      </c>
      <c r="C158" s="22" t="s">
        <v>184</v>
      </c>
      <c r="D158" s="23"/>
      <c r="E158" s="23"/>
      <c r="F158" s="24">
        <f t="shared" si="4"/>
        <v>0</v>
      </c>
      <c r="G158" s="25"/>
      <c r="H158" s="6"/>
      <c r="I158" s="6"/>
      <c r="J158" s="11"/>
      <c r="K158" s="11" t="str">
        <f t="shared" si="5"/>
        <v/>
      </c>
    </row>
    <row r="159" spans="1:11" s="5" customFormat="1" ht="13.5" hidden="1" thickBot="1" x14ac:dyDescent="0.25">
      <c r="A159" s="20" t="s">
        <v>302</v>
      </c>
      <c r="B159" s="21" t="s">
        <v>303</v>
      </c>
      <c r="C159" s="22" t="s">
        <v>184</v>
      </c>
      <c r="D159" s="23"/>
      <c r="E159" s="23"/>
      <c r="F159" s="24">
        <f t="shared" si="4"/>
        <v>0</v>
      </c>
      <c r="G159" s="25"/>
      <c r="H159" s="6"/>
      <c r="I159" s="6"/>
      <c r="J159" s="11"/>
      <c r="K159" s="11" t="str">
        <f t="shared" si="5"/>
        <v/>
      </c>
    </row>
    <row r="160" spans="1:11" s="5" customFormat="1" ht="13.5" hidden="1" thickBot="1" x14ac:dyDescent="0.25">
      <c r="A160" s="20" t="s">
        <v>304</v>
      </c>
      <c r="B160" s="21" t="s">
        <v>305</v>
      </c>
      <c r="C160" s="22" t="s">
        <v>184</v>
      </c>
      <c r="D160" s="23"/>
      <c r="E160" s="23"/>
      <c r="F160" s="24">
        <f t="shared" si="4"/>
        <v>0</v>
      </c>
      <c r="G160" s="25"/>
      <c r="H160" s="6"/>
      <c r="I160" s="6"/>
      <c r="J160" s="11"/>
      <c r="K160" s="11" t="str">
        <f t="shared" si="5"/>
        <v/>
      </c>
    </row>
    <row r="161" spans="1:11" s="5" customFormat="1" ht="13.5" hidden="1" thickBot="1" x14ac:dyDescent="0.25">
      <c r="A161" s="20" t="s">
        <v>306</v>
      </c>
      <c r="B161" s="21" t="s">
        <v>307</v>
      </c>
      <c r="C161" s="22" t="s">
        <v>184</v>
      </c>
      <c r="D161" s="23"/>
      <c r="E161" s="23"/>
      <c r="F161" s="24">
        <f t="shared" si="4"/>
        <v>0</v>
      </c>
      <c r="G161" s="25"/>
      <c r="H161" s="6"/>
      <c r="I161" s="6"/>
      <c r="J161" s="11"/>
      <c r="K161" s="11" t="str">
        <f t="shared" si="5"/>
        <v/>
      </c>
    </row>
    <row r="162" spans="1:11" s="5" customFormat="1" ht="13.5" hidden="1" thickBot="1" x14ac:dyDescent="0.25">
      <c r="A162" s="20" t="s">
        <v>308</v>
      </c>
      <c r="B162" s="21" t="s">
        <v>309</v>
      </c>
      <c r="C162" s="22" t="s">
        <v>184</v>
      </c>
      <c r="D162" s="23"/>
      <c r="E162" s="23"/>
      <c r="F162" s="24">
        <f t="shared" si="4"/>
        <v>0</v>
      </c>
      <c r="G162" s="25"/>
      <c r="H162" s="6"/>
      <c r="I162" s="6"/>
      <c r="J162" s="11"/>
      <c r="K162" s="11" t="str">
        <f t="shared" si="5"/>
        <v/>
      </c>
    </row>
    <row r="163" spans="1:11" s="5" customFormat="1" ht="13.5" hidden="1" thickBot="1" x14ac:dyDescent="0.25">
      <c r="A163" s="20" t="s">
        <v>310</v>
      </c>
      <c r="B163" s="21" t="s">
        <v>311</v>
      </c>
      <c r="C163" s="22" t="s">
        <v>184</v>
      </c>
      <c r="D163" s="23"/>
      <c r="E163" s="23"/>
      <c r="F163" s="24">
        <f t="shared" si="4"/>
        <v>0</v>
      </c>
      <c r="G163" s="25"/>
      <c r="H163" s="6"/>
      <c r="I163" s="6"/>
      <c r="J163" s="11"/>
      <c r="K163" s="11" t="str">
        <f t="shared" si="5"/>
        <v/>
      </c>
    </row>
    <row r="164" spans="1:11" s="5" customFormat="1" ht="13.5" hidden="1" thickBot="1" x14ac:dyDescent="0.25">
      <c r="A164" s="20" t="s">
        <v>312</v>
      </c>
      <c r="B164" s="21" t="s">
        <v>313</v>
      </c>
      <c r="C164" s="22" t="s">
        <v>184</v>
      </c>
      <c r="D164" s="23"/>
      <c r="E164" s="23"/>
      <c r="F164" s="24">
        <f t="shared" si="4"/>
        <v>0</v>
      </c>
      <c r="G164" s="25"/>
      <c r="H164" s="6"/>
      <c r="I164" s="6"/>
      <c r="J164" s="11"/>
      <c r="K164" s="11" t="str">
        <f t="shared" si="5"/>
        <v/>
      </c>
    </row>
    <row r="165" spans="1:11" s="5" customFormat="1" ht="13.5" hidden="1" thickBot="1" x14ac:dyDescent="0.25">
      <c r="A165" s="20" t="s">
        <v>314</v>
      </c>
      <c r="B165" s="21" t="s">
        <v>315</v>
      </c>
      <c r="C165" s="22" t="s">
        <v>184</v>
      </c>
      <c r="D165" s="23"/>
      <c r="E165" s="23"/>
      <c r="F165" s="24">
        <f t="shared" si="4"/>
        <v>0</v>
      </c>
      <c r="G165" s="25"/>
      <c r="H165" s="6"/>
      <c r="I165" s="6"/>
      <c r="J165" s="11"/>
      <c r="K165" s="11" t="str">
        <f t="shared" si="5"/>
        <v/>
      </c>
    </row>
    <row r="166" spans="1:11" s="5" customFormat="1" ht="13.5" hidden="1" thickBot="1" x14ac:dyDescent="0.25">
      <c r="A166" s="20" t="s">
        <v>316</v>
      </c>
      <c r="B166" s="21" t="s">
        <v>317</v>
      </c>
      <c r="C166" s="22" t="s">
        <v>184</v>
      </c>
      <c r="D166" s="23"/>
      <c r="E166" s="23"/>
      <c r="F166" s="24">
        <f t="shared" si="4"/>
        <v>0</v>
      </c>
      <c r="G166" s="25"/>
      <c r="H166" s="6"/>
      <c r="I166" s="6"/>
      <c r="J166" s="11"/>
      <c r="K166" s="11" t="str">
        <f t="shared" si="5"/>
        <v/>
      </c>
    </row>
    <row r="167" spans="1:11" s="5" customFormat="1" ht="13.5" hidden="1" thickBot="1" x14ac:dyDescent="0.25">
      <c r="A167" s="20" t="s">
        <v>318</v>
      </c>
      <c r="B167" s="21" t="s">
        <v>319</v>
      </c>
      <c r="C167" s="22" t="s">
        <v>184</v>
      </c>
      <c r="D167" s="23"/>
      <c r="E167" s="23"/>
      <c r="F167" s="24">
        <f t="shared" si="4"/>
        <v>0</v>
      </c>
      <c r="G167" s="25"/>
      <c r="H167" s="6"/>
      <c r="I167" s="6"/>
      <c r="J167" s="11"/>
      <c r="K167" s="11" t="str">
        <f t="shared" si="5"/>
        <v/>
      </c>
    </row>
    <row r="168" spans="1:11" s="5" customFormat="1" ht="13.5" hidden="1" thickBot="1" x14ac:dyDescent="0.25">
      <c r="A168" s="20" t="s">
        <v>320</v>
      </c>
      <c r="B168" s="21" t="s">
        <v>321</v>
      </c>
      <c r="C168" s="22" t="s">
        <v>184</v>
      </c>
      <c r="D168" s="23"/>
      <c r="E168" s="23"/>
      <c r="F168" s="24">
        <f t="shared" si="4"/>
        <v>0</v>
      </c>
      <c r="G168" s="25"/>
      <c r="H168" s="6"/>
      <c r="I168" s="6"/>
      <c r="J168" s="11"/>
      <c r="K168" s="11" t="str">
        <f t="shared" si="5"/>
        <v/>
      </c>
    </row>
    <row r="169" spans="1:11" s="5" customFormat="1" ht="13.5" hidden="1" thickBot="1" x14ac:dyDescent="0.25">
      <c r="A169" s="20" t="s">
        <v>322</v>
      </c>
      <c r="B169" s="21" t="s">
        <v>323</v>
      </c>
      <c r="C169" s="22" t="s">
        <v>184</v>
      </c>
      <c r="D169" s="23"/>
      <c r="E169" s="23"/>
      <c r="F169" s="24">
        <f t="shared" si="4"/>
        <v>0</v>
      </c>
      <c r="G169" s="25"/>
      <c r="H169" s="6"/>
      <c r="I169" s="6"/>
      <c r="J169" s="11"/>
      <c r="K169" s="11" t="str">
        <f t="shared" si="5"/>
        <v/>
      </c>
    </row>
    <row r="170" spans="1:11" s="5" customFormat="1" ht="13.5" hidden="1" thickBot="1" x14ac:dyDescent="0.25">
      <c r="A170" s="20" t="s">
        <v>324</v>
      </c>
      <c r="B170" s="21" t="s">
        <v>325</v>
      </c>
      <c r="C170" s="22" t="s">
        <v>184</v>
      </c>
      <c r="D170" s="23"/>
      <c r="E170" s="23"/>
      <c r="F170" s="24">
        <f t="shared" si="4"/>
        <v>0</v>
      </c>
      <c r="G170" s="25"/>
      <c r="H170" s="6"/>
      <c r="I170" s="6"/>
      <c r="J170" s="11"/>
      <c r="K170" s="11" t="str">
        <f t="shared" si="5"/>
        <v/>
      </c>
    </row>
    <row r="171" spans="1:11" s="5" customFormat="1" ht="13.5" hidden="1" thickBot="1" x14ac:dyDescent="0.25">
      <c r="A171" s="20" t="s">
        <v>326</v>
      </c>
      <c r="B171" s="21" t="s">
        <v>327</v>
      </c>
      <c r="C171" s="22" t="s">
        <v>184</v>
      </c>
      <c r="D171" s="23"/>
      <c r="E171" s="23"/>
      <c r="F171" s="24">
        <f t="shared" si="4"/>
        <v>0</v>
      </c>
      <c r="G171" s="25"/>
      <c r="H171" s="6"/>
      <c r="I171" s="6"/>
      <c r="J171" s="11"/>
      <c r="K171" s="11" t="str">
        <f t="shared" si="5"/>
        <v/>
      </c>
    </row>
    <row r="172" spans="1:11" s="5" customFormat="1" ht="13.5" hidden="1" thickBot="1" x14ac:dyDescent="0.25">
      <c r="A172" s="20" t="s">
        <v>328</v>
      </c>
      <c r="B172" s="21" t="s">
        <v>329</v>
      </c>
      <c r="C172" s="22" t="s">
        <v>25</v>
      </c>
      <c r="D172" s="23"/>
      <c r="E172" s="23"/>
      <c r="F172" s="24">
        <f t="shared" si="4"/>
        <v>0</v>
      </c>
      <c r="G172" s="25"/>
      <c r="H172" s="6"/>
      <c r="I172" s="6"/>
      <c r="J172" s="11"/>
      <c r="K172" s="11" t="str">
        <f t="shared" si="5"/>
        <v/>
      </c>
    </row>
    <row r="173" spans="1:11" s="5" customFormat="1" ht="13.5" hidden="1" thickBot="1" x14ac:dyDescent="0.25">
      <c r="A173" s="20" t="s">
        <v>330</v>
      </c>
      <c r="B173" s="21" t="s">
        <v>331</v>
      </c>
      <c r="C173" s="22" t="s">
        <v>25</v>
      </c>
      <c r="D173" s="23"/>
      <c r="E173" s="23"/>
      <c r="F173" s="24">
        <f t="shared" si="4"/>
        <v>0</v>
      </c>
      <c r="G173" s="25"/>
      <c r="H173" s="6"/>
      <c r="I173" s="6"/>
      <c r="J173" s="11"/>
      <c r="K173" s="11" t="str">
        <f t="shared" si="5"/>
        <v/>
      </c>
    </row>
    <row r="174" spans="1:11" s="5" customFormat="1" ht="13.5" hidden="1" thickBot="1" x14ac:dyDescent="0.25">
      <c r="A174" s="20" t="s">
        <v>332</v>
      </c>
      <c r="B174" s="21" t="s">
        <v>333</v>
      </c>
      <c r="C174" s="22" t="s">
        <v>25</v>
      </c>
      <c r="D174" s="23"/>
      <c r="E174" s="23"/>
      <c r="F174" s="24">
        <f t="shared" si="4"/>
        <v>0</v>
      </c>
      <c r="G174" s="25"/>
      <c r="H174" s="6"/>
      <c r="I174" s="6"/>
      <c r="J174" s="11"/>
      <c r="K174" s="11" t="str">
        <f t="shared" si="5"/>
        <v/>
      </c>
    </row>
    <row r="175" spans="1:11" s="5" customFormat="1" ht="13.5" hidden="1" thickBot="1" x14ac:dyDescent="0.25">
      <c r="A175" s="20" t="s">
        <v>334</v>
      </c>
      <c r="B175" s="21" t="s">
        <v>335</v>
      </c>
      <c r="C175" s="22" t="s">
        <v>25</v>
      </c>
      <c r="D175" s="23"/>
      <c r="E175" s="23"/>
      <c r="F175" s="24">
        <f t="shared" si="4"/>
        <v>0</v>
      </c>
      <c r="G175" s="25"/>
      <c r="H175" s="6"/>
      <c r="I175" s="6"/>
      <c r="J175" s="11"/>
      <c r="K175" s="11" t="str">
        <f t="shared" si="5"/>
        <v/>
      </c>
    </row>
    <row r="176" spans="1:11" s="5" customFormat="1" ht="13.5" hidden="1" thickBot="1" x14ac:dyDescent="0.25">
      <c r="A176" s="20" t="s">
        <v>336</v>
      </c>
      <c r="B176" s="21" t="s">
        <v>337</v>
      </c>
      <c r="C176" s="22" t="s">
        <v>25</v>
      </c>
      <c r="D176" s="23"/>
      <c r="E176" s="23"/>
      <c r="F176" s="24">
        <f t="shared" si="4"/>
        <v>0</v>
      </c>
      <c r="G176" s="25"/>
      <c r="H176" s="6"/>
      <c r="I176" s="6"/>
      <c r="J176" s="11"/>
      <c r="K176" s="11" t="str">
        <f t="shared" si="5"/>
        <v/>
      </c>
    </row>
    <row r="177" spans="1:11" s="5" customFormat="1" ht="13.5" hidden="1" thickBot="1" x14ac:dyDescent="0.25">
      <c r="A177" s="20" t="s">
        <v>338</v>
      </c>
      <c r="B177" s="21" t="s">
        <v>339</v>
      </c>
      <c r="C177" s="22" t="s">
        <v>25</v>
      </c>
      <c r="D177" s="23"/>
      <c r="E177" s="23"/>
      <c r="F177" s="24">
        <f t="shared" si="4"/>
        <v>0</v>
      </c>
      <c r="G177" s="25"/>
      <c r="H177" s="6"/>
      <c r="I177" s="6"/>
      <c r="J177" s="11"/>
      <c r="K177" s="11" t="str">
        <f t="shared" si="5"/>
        <v/>
      </c>
    </row>
    <row r="178" spans="1:11" s="5" customFormat="1" ht="13.5" hidden="1" thickBot="1" x14ac:dyDescent="0.25">
      <c r="A178" s="20" t="s">
        <v>340</v>
      </c>
      <c r="B178" s="21" t="s">
        <v>341</v>
      </c>
      <c r="C178" s="22" t="s">
        <v>25</v>
      </c>
      <c r="D178" s="23"/>
      <c r="E178" s="23"/>
      <c r="F178" s="24">
        <f t="shared" si="4"/>
        <v>0</v>
      </c>
      <c r="G178" s="25"/>
      <c r="H178" s="6"/>
      <c r="I178" s="6"/>
      <c r="J178" s="11"/>
      <c r="K178" s="11" t="str">
        <f t="shared" si="5"/>
        <v/>
      </c>
    </row>
    <row r="179" spans="1:11" s="5" customFormat="1" ht="13.5" hidden="1" thickBot="1" x14ac:dyDescent="0.25">
      <c r="A179" s="20" t="s">
        <v>342</v>
      </c>
      <c r="B179" s="21" t="s">
        <v>343</v>
      </c>
      <c r="C179" s="22" t="s">
        <v>25</v>
      </c>
      <c r="D179" s="23"/>
      <c r="E179" s="23"/>
      <c r="F179" s="24">
        <f t="shared" si="4"/>
        <v>0</v>
      </c>
      <c r="G179" s="25"/>
      <c r="H179" s="6"/>
      <c r="I179" s="6"/>
      <c r="J179" s="11"/>
      <c r="K179" s="11" t="str">
        <f t="shared" si="5"/>
        <v/>
      </c>
    </row>
    <row r="180" spans="1:11" s="5" customFormat="1" ht="13.5" hidden="1" thickBot="1" x14ac:dyDescent="0.25">
      <c r="A180" s="20" t="s">
        <v>344</v>
      </c>
      <c r="B180" s="21" t="s">
        <v>345</v>
      </c>
      <c r="C180" s="22" t="s">
        <v>25</v>
      </c>
      <c r="D180" s="23"/>
      <c r="E180" s="23"/>
      <c r="F180" s="24">
        <f t="shared" si="4"/>
        <v>0</v>
      </c>
      <c r="G180" s="25"/>
      <c r="H180" s="6"/>
      <c r="I180" s="6"/>
      <c r="J180" s="11"/>
      <c r="K180" s="11" t="str">
        <f t="shared" si="5"/>
        <v/>
      </c>
    </row>
    <row r="181" spans="1:11" s="5" customFormat="1" ht="13.5" hidden="1" thickBot="1" x14ac:dyDescent="0.25">
      <c r="A181" s="20" t="s">
        <v>346</v>
      </c>
      <c r="B181" s="21" t="s">
        <v>347</v>
      </c>
      <c r="C181" s="22" t="s">
        <v>25</v>
      </c>
      <c r="D181" s="23"/>
      <c r="E181" s="23"/>
      <c r="F181" s="24">
        <f t="shared" si="4"/>
        <v>0</v>
      </c>
      <c r="G181" s="25"/>
      <c r="H181" s="6"/>
      <c r="I181" s="6"/>
      <c r="J181" s="11"/>
      <c r="K181" s="11" t="str">
        <f t="shared" si="5"/>
        <v/>
      </c>
    </row>
    <row r="182" spans="1:11" s="5" customFormat="1" ht="13.5" hidden="1" thickBot="1" x14ac:dyDescent="0.25">
      <c r="A182" s="20" t="s">
        <v>348</v>
      </c>
      <c r="B182" s="21" t="s">
        <v>349</v>
      </c>
      <c r="C182" s="22" t="s">
        <v>25</v>
      </c>
      <c r="D182" s="23"/>
      <c r="E182" s="23"/>
      <c r="F182" s="24">
        <f t="shared" si="4"/>
        <v>0</v>
      </c>
      <c r="G182" s="25"/>
      <c r="H182" s="6"/>
      <c r="I182" s="6"/>
      <c r="J182" s="11"/>
      <c r="K182" s="11" t="str">
        <f t="shared" si="5"/>
        <v/>
      </c>
    </row>
    <row r="183" spans="1:11" s="5" customFormat="1" ht="13.5" hidden="1" thickBot="1" x14ac:dyDescent="0.25">
      <c r="A183" s="20" t="s">
        <v>350</v>
      </c>
      <c r="B183" s="21" t="s">
        <v>351</v>
      </c>
      <c r="C183" s="22" t="s">
        <v>25</v>
      </c>
      <c r="D183" s="23"/>
      <c r="E183" s="23"/>
      <c r="F183" s="24">
        <f t="shared" si="4"/>
        <v>0</v>
      </c>
      <c r="G183" s="25"/>
      <c r="H183" s="6"/>
      <c r="I183" s="6"/>
      <c r="J183" s="11"/>
      <c r="K183" s="11" t="str">
        <f t="shared" si="5"/>
        <v/>
      </c>
    </row>
    <row r="184" spans="1:11" s="5" customFormat="1" ht="13.5" hidden="1" thickBot="1" x14ac:dyDescent="0.25">
      <c r="A184" s="20" t="s">
        <v>352</v>
      </c>
      <c r="B184" s="21" t="s">
        <v>353</v>
      </c>
      <c r="C184" s="22" t="s">
        <v>25</v>
      </c>
      <c r="D184" s="23"/>
      <c r="E184" s="23"/>
      <c r="F184" s="24">
        <f t="shared" si="4"/>
        <v>0</v>
      </c>
      <c r="G184" s="25"/>
      <c r="H184" s="6"/>
      <c r="I184" s="6"/>
      <c r="J184" s="11"/>
      <c r="K184" s="11" t="str">
        <f t="shared" si="5"/>
        <v/>
      </c>
    </row>
    <row r="185" spans="1:11" s="5" customFormat="1" ht="13.5" hidden="1" thickBot="1" x14ac:dyDescent="0.25">
      <c r="A185" s="20" t="s">
        <v>354</v>
      </c>
      <c r="B185" s="21" t="s">
        <v>355</v>
      </c>
      <c r="C185" s="22" t="s">
        <v>25</v>
      </c>
      <c r="D185" s="23"/>
      <c r="E185" s="23"/>
      <c r="F185" s="24">
        <f t="shared" si="4"/>
        <v>0</v>
      </c>
      <c r="G185" s="25"/>
      <c r="H185" s="6"/>
      <c r="I185" s="6"/>
      <c r="J185" s="11"/>
      <c r="K185" s="11" t="str">
        <f t="shared" si="5"/>
        <v/>
      </c>
    </row>
    <row r="186" spans="1:11" s="5" customFormat="1" ht="13.5" hidden="1" thickBot="1" x14ac:dyDescent="0.25">
      <c r="A186" s="20" t="s">
        <v>356</v>
      </c>
      <c r="B186" s="21" t="s">
        <v>357</v>
      </c>
      <c r="C186" s="22" t="s">
        <v>25</v>
      </c>
      <c r="D186" s="23"/>
      <c r="E186" s="23"/>
      <c r="F186" s="24">
        <f t="shared" si="4"/>
        <v>0</v>
      </c>
      <c r="G186" s="25"/>
      <c r="H186" s="6"/>
      <c r="I186" s="6"/>
      <c r="J186" s="11"/>
      <c r="K186" s="11" t="str">
        <f t="shared" si="5"/>
        <v/>
      </c>
    </row>
    <row r="187" spans="1:11" s="5" customFormat="1" ht="13.5" hidden="1" thickBot="1" x14ac:dyDescent="0.25">
      <c r="A187" s="20" t="s">
        <v>358</v>
      </c>
      <c r="B187" s="21" t="s">
        <v>359</v>
      </c>
      <c r="C187" s="22" t="s">
        <v>25</v>
      </c>
      <c r="D187" s="23"/>
      <c r="E187" s="23"/>
      <c r="F187" s="24">
        <f t="shared" si="4"/>
        <v>0</v>
      </c>
      <c r="G187" s="25"/>
      <c r="H187" s="6"/>
      <c r="I187" s="6"/>
      <c r="J187" s="11"/>
      <c r="K187" s="11" t="str">
        <f t="shared" si="5"/>
        <v/>
      </c>
    </row>
    <row r="188" spans="1:11" s="5" customFormat="1" ht="13.5" hidden="1" thickBot="1" x14ac:dyDescent="0.25">
      <c r="A188" s="20" t="s">
        <v>360</v>
      </c>
      <c r="B188" s="21" t="s">
        <v>361</v>
      </c>
      <c r="C188" s="22" t="s">
        <v>25</v>
      </c>
      <c r="D188" s="23"/>
      <c r="E188" s="23"/>
      <c r="F188" s="24">
        <f t="shared" si="4"/>
        <v>0</v>
      </c>
      <c r="G188" s="25"/>
      <c r="H188" s="6"/>
      <c r="I188" s="6"/>
      <c r="J188" s="11"/>
      <c r="K188" s="11" t="str">
        <f t="shared" si="5"/>
        <v/>
      </c>
    </row>
    <row r="189" spans="1:11" s="5" customFormat="1" ht="13.5" hidden="1" thickBot="1" x14ac:dyDescent="0.25">
      <c r="A189" s="20" t="s">
        <v>362</v>
      </c>
      <c r="B189" s="21" t="s">
        <v>363</v>
      </c>
      <c r="C189" s="22" t="s">
        <v>25</v>
      </c>
      <c r="D189" s="23"/>
      <c r="E189" s="23"/>
      <c r="F189" s="24">
        <f t="shared" si="4"/>
        <v>0</v>
      </c>
      <c r="G189" s="25"/>
      <c r="H189" s="6"/>
      <c r="I189" s="6"/>
      <c r="J189" s="11"/>
      <c r="K189" s="11" t="str">
        <f t="shared" si="5"/>
        <v/>
      </c>
    </row>
    <row r="190" spans="1:11" s="5" customFormat="1" ht="13.5" hidden="1" thickBot="1" x14ac:dyDescent="0.25">
      <c r="A190" s="20" t="s">
        <v>364</v>
      </c>
      <c r="B190" s="21" t="s">
        <v>365</v>
      </c>
      <c r="C190" s="22" t="s">
        <v>25</v>
      </c>
      <c r="D190" s="23"/>
      <c r="E190" s="23"/>
      <c r="F190" s="24">
        <f t="shared" si="4"/>
        <v>0</v>
      </c>
      <c r="G190" s="25"/>
      <c r="H190" s="6"/>
      <c r="I190" s="6"/>
      <c r="J190" s="11"/>
      <c r="K190" s="11" t="str">
        <f t="shared" si="5"/>
        <v/>
      </c>
    </row>
    <row r="191" spans="1:11" s="5" customFormat="1" ht="13.5" hidden="1" thickBot="1" x14ac:dyDescent="0.25">
      <c r="A191" s="20" t="s">
        <v>366</v>
      </c>
      <c r="B191" s="21" t="s">
        <v>367</v>
      </c>
      <c r="C191" s="22" t="s">
        <v>25</v>
      </c>
      <c r="D191" s="67"/>
      <c r="E191" s="67"/>
      <c r="F191" s="68">
        <f t="shared" si="4"/>
        <v>0</v>
      </c>
      <c r="G191" s="25"/>
      <c r="H191" s="6"/>
      <c r="I191" s="6"/>
      <c r="J191" s="11"/>
      <c r="K191" s="11" t="str">
        <f t="shared" si="5"/>
        <v/>
      </c>
    </row>
    <row r="192" spans="1:11" s="5" customFormat="1" ht="13.5" hidden="1" thickBot="1" x14ac:dyDescent="0.25">
      <c r="A192" s="20" t="s">
        <v>368</v>
      </c>
      <c r="B192" s="21" t="s">
        <v>369</v>
      </c>
      <c r="C192" s="22" t="s">
        <v>25</v>
      </c>
      <c r="D192" s="67"/>
      <c r="E192" s="67"/>
      <c r="F192" s="68">
        <f t="shared" si="4"/>
        <v>0</v>
      </c>
      <c r="G192" s="25"/>
      <c r="H192" s="6"/>
      <c r="I192" s="6"/>
      <c r="J192" s="11"/>
      <c r="K192" s="11" t="str">
        <f t="shared" si="5"/>
        <v/>
      </c>
    </row>
    <row r="193" spans="1:11" s="5" customFormat="1" ht="13.5" hidden="1" thickBot="1" x14ac:dyDescent="0.25">
      <c r="A193" s="20" t="s">
        <v>370</v>
      </c>
      <c r="B193" s="21" t="s">
        <v>371</v>
      </c>
      <c r="C193" s="22" t="s">
        <v>25</v>
      </c>
      <c r="D193" s="23"/>
      <c r="E193" s="23"/>
      <c r="F193" s="24">
        <f t="shared" si="4"/>
        <v>0</v>
      </c>
      <c r="G193" s="25"/>
      <c r="H193" s="6"/>
      <c r="I193" s="6"/>
      <c r="J193" s="11"/>
      <c r="K193" s="11" t="str">
        <f t="shared" si="5"/>
        <v/>
      </c>
    </row>
    <row r="194" spans="1:11" s="5" customFormat="1" ht="26.25" hidden="1" thickBot="1" x14ac:dyDescent="0.25">
      <c r="A194" s="20" t="s">
        <v>372</v>
      </c>
      <c r="B194" s="21" t="s">
        <v>373</v>
      </c>
      <c r="C194" s="22" t="s">
        <v>184</v>
      </c>
      <c r="D194" s="23"/>
      <c r="E194" s="23"/>
      <c r="F194" s="24">
        <f t="shared" si="4"/>
        <v>0</v>
      </c>
      <c r="G194" s="25"/>
      <c r="H194" s="6"/>
      <c r="I194" s="6"/>
      <c r="J194" s="11"/>
      <c r="K194" s="11" t="str">
        <f t="shared" si="5"/>
        <v/>
      </c>
    </row>
    <row r="195" spans="1:11" s="5" customFormat="1" ht="13.5" hidden="1" thickBot="1" x14ac:dyDescent="0.25">
      <c r="A195" s="20" t="s">
        <v>374</v>
      </c>
      <c r="B195" s="21" t="s">
        <v>375</v>
      </c>
      <c r="C195" s="22" t="s">
        <v>184</v>
      </c>
      <c r="D195" s="23"/>
      <c r="E195" s="23"/>
      <c r="F195" s="24">
        <f t="shared" si="4"/>
        <v>0</v>
      </c>
      <c r="G195" s="25"/>
      <c r="H195" s="6"/>
      <c r="I195" s="6"/>
      <c r="J195" s="11"/>
      <c r="K195" s="11" t="str">
        <f t="shared" si="5"/>
        <v/>
      </c>
    </row>
    <row r="196" spans="1:11" s="5" customFormat="1" ht="13.5" hidden="1" thickBot="1" x14ac:dyDescent="0.25">
      <c r="A196" s="38" t="s">
        <v>376</v>
      </c>
      <c r="B196" s="69" t="s">
        <v>377</v>
      </c>
      <c r="C196" s="57" t="s">
        <v>378</v>
      </c>
      <c r="D196" s="70"/>
      <c r="E196" s="70"/>
      <c r="F196" s="68">
        <f t="shared" si="4"/>
        <v>0</v>
      </c>
      <c r="G196" s="25"/>
      <c r="H196" s="6"/>
      <c r="I196" s="6"/>
      <c r="J196" s="11"/>
      <c r="K196" s="11" t="str">
        <f t="shared" si="5"/>
        <v/>
      </c>
    </row>
    <row r="197" spans="1:11" s="5" customFormat="1" ht="13.5" hidden="1" thickBot="1" x14ac:dyDescent="0.25">
      <c r="A197" s="32" t="s">
        <v>379</v>
      </c>
      <c r="B197" s="49" t="s">
        <v>380</v>
      </c>
      <c r="C197" s="50"/>
      <c r="D197" s="51"/>
      <c r="E197" s="51"/>
      <c r="F197" s="59"/>
      <c r="G197" s="19">
        <f>SUM(F198:F237)</f>
        <v>0</v>
      </c>
      <c r="H197" s="6"/>
      <c r="I197" s="6"/>
      <c r="J197" s="11" t="s">
        <v>22</v>
      </c>
      <c r="K197" s="11" t="str">
        <f t="shared" si="5"/>
        <v/>
      </c>
    </row>
    <row r="198" spans="1:11" s="5" customFormat="1" ht="13.5" hidden="1" thickBot="1" x14ac:dyDescent="0.25">
      <c r="A198" s="53" t="s">
        <v>381</v>
      </c>
      <c r="B198" s="66" t="s">
        <v>382</v>
      </c>
      <c r="C198" s="41" t="s">
        <v>25</v>
      </c>
      <c r="D198" s="42"/>
      <c r="E198" s="42"/>
      <c r="F198" s="54">
        <f t="shared" si="4"/>
        <v>0</v>
      </c>
      <c r="G198" s="60"/>
      <c r="H198" s="6"/>
      <c r="I198" s="6"/>
      <c r="J198" s="11"/>
      <c r="K198" s="11" t="str">
        <f t="shared" si="5"/>
        <v/>
      </c>
    </row>
    <row r="199" spans="1:11" s="5" customFormat="1" ht="13.5" hidden="1" thickBot="1" x14ac:dyDescent="0.25">
      <c r="A199" s="20" t="s">
        <v>383</v>
      </c>
      <c r="B199" s="21" t="s">
        <v>384</v>
      </c>
      <c r="C199" s="22" t="s">
        <v>25</v>
      </c>
      <c r="D199" s="23"/>
      <c r="E199" s="23"/>
      <c r="F199" s="24">
        <f t="shared" si="4"/>
        <v>0</v>
      </c>
      <c r="G199" s="25"/>
      <c r="H199" s="6"/>
      <c r="I199" s="6"/>
      <c r="J199" s="11"/>
      <c r="K199" s="11" t="str">
        <f t="shared" si="5"/>
        <v/>
      </c>
    </row>
    <row r="200" spans="1:11" s="5" customFormat="1" ht="13.5" hidden="1" thickBot="1" x14ac:dyDescent="0.25">
      <c r="A200" s="20" t="s">
        <v>385</v>
      </c>
      <c r="B200" s="21" t="s">
        <v>386</v>
      </c>
      <c r="C200" s="22" t="s">
        <v>25</v>
      </c>
      <c r="D200" s="23"/>
      <c r="E200" s="23"/>
      <c r="F200" s="24">
        <f t="shared" si="4"/>
        <v>0</v>
      </c>
      <c r="G200" s="25"/>
      <c r="H200" s="6"/>
      <c r="I200" s="6"/>
      <c r="J200" s="11"/>
      <c r="K200" s="11" t="str">
        <f t="shared" si="5"/>
        <v/>
      </c>
    </row>
    <row r="201" spans="1:11" s="5" customFormat="1" ht="13.5" hidden="1" thickBot="1" x14ac:dyDescent="0.25">
      <c r="A201" s="20" t="s">
        <v>387</v>
      </c>
      <c r="B201" s="21" t="s">
        <v>388</v>
      </c>
      <c r="C201" s="22" t="s">
        <v>25</v>
      </c>
      <c r="D201" s="23"/>
      <c r="E201" s="23"/>
      <c r="F201" s="24">
        <f t="shared" si="4"/>
        <v>0</v>
      </c>
      <c r="G201" s="25"/>
      <c r="H201" s="6"/>
      <c r="I201" s="6"/>
      <c r="J201" s="11"/>
      <c r="K201" s="11" t="str">
        <f t="shared" si="5"/>
        <v/>
      </c>
    </row>
    <row r="202" spans="1:11" s="5" customFormat="1" ht="13.5" hidden="1" thickBot="1" x14ac:dyDescent="0.25">
      <c r="A202" s="20" t="s">
        <v>389</v>
      </c>
      <c r="B202" s="21" t="s">
        <v>390</v>
      </c>
      <c r="C202" s="22" t="s">
        <v>25</v>
      </c>
      <c r="D202" s="23"/>
      <c r="E202" s="23"/>
      <c r="F202" s="24">
        <f t="shared" si="4"/>
        <v>0</v>
      </c>
      <c r="G202" s="25"/>
      <c r="H202" s="6"/>
      <c r="I202" s="6"/>
      <c r="J202" s="11"/>
      <c r="K202" s="11" t="str">
        <f t="shared" si="5"/>
        <v/>
      </c>
    </row>
    <row r="203" spans="1:11" s="5" customFormat="1" ht="13.5" hidden="1" thickBot="1" x14ac:dyDescent="0.25">
      <c r="A203" s="20" t="s">
        <v>391</v>
      </c>
      <c r="B203" s="21" t="s">
        <v>392</v>
      </c>
      <c r="C203" s="22" t="s">
        <v>25</v>
      </c>
      <c r="D203" s="23"/>
      <c r="E203" s="23"/>
      <c r="F203" s="24">
        <f t="shared" si="4"/>
        <v>0</v>
      </c>
      <c r="G203" s="25"/>
      <c r="H203" s="6"/>
      <c r="I203" s="6"/>
      <c r="J203" s="11"/>
      <c r="K203" s="11" t="str">
        <f t="shared" si="5"/>
        <v/>
      </c>
    </row>
    <row r="204" spans="1:11" s="5" customFormat="1" ht="13.5" hidden="1" thickBot="1" x14ac:dyDescent="0.25">
      <c r="A204" s="20" t="s">
        <v>393</v>
      </c>
      <c r="B204" s="21" t="s">
        <v>394</v>
      </c>
      <c r="C204" s="22" t="s">
        <v>25</v>
      </c>
      <c r="D204" s="23"/>
      <c r="E204" s="23"/>
      <c r="F204" s="24">
        <f t="shared" si="4"/>
        <v>0</v>
      </c>
      <c r="G204" s="25"/>
      <c r="H204" s="6"/>
      <c r="I204" s="6"/>
      <c r="J204" s="11"/>
      <c r="K204" s="11" t="str">
        <f t="shared" si="5"/>
        <v/>
      </c>
    </row>
    <row r="205" spans="1:11" s="5" customFormat="1" ht="13.5" hidden="1" thickBot="1" x14ac:dyDescent="0.25">
      <c r="A205" s="20" t="s">
        <v>395</v>
      </c>
      <c r="B205" s="21" t="s">
        <v>396</v>
      </c>
      <c r="C205" s="22" t="s">
        <v>25</v>
      </c>
      <c r="D205" s="23"/>
      <c r="E205" s="23"/>
      <c r="F205" s="24">
        <f t="shared" si="4"/>
        <v>0</v>
      </c>
      <c r="G205" s="25"/>
      <c r="H205" s="6"/>
      <c r="I205" s="6"/>
      <c r="J205" s="11"/>
      <c r="K205" s="11" t="str">
        <f t="shared" si="5"/>
        <v/>
      </c>
    </row>
    <row r="206" spans="1:11" s="5" customFormat="1" ht="13.5" hidden="1" thickBot="1" x14ac:dyDescent="0.25">
      <c r="A206" s="20" t="s">
        <v>397</v>
      </c>
      <c r="B206" s="21" t="s">
        <v>398</v>
      </c>
      <c r="C206" s="22" t="s">
        <v>25</v>
      </c>
      <c r="D206" s="23"/>
      <c r="E206" s="23"/>
      <c r="F206" s="24">
        <f t="shared" si="4"/>
        <v>0</v>
      </c>
      <c r="G206" s="25"/>
      <c r="H206" s="6"/>
      <c r="I206" s="6"/>
      <c r="J206" s="11"/>
      <c r="K206" s="11" t="str">
        <f t="shared" si="5"/>
        <v/>
      </c>
    </row>
    <row r="207" spans="1:11" s="5" customFormat="1" ht="13.5" hidden="1" thickBot="1" x14ac:dyDescent="0.25">
      <c r="A207" s="20" t="s">
        <v>399</v>
      </c>
      <c r="B207" s="21" t="s">
        <v>400</v>
      </c>
      <c r="C207" s="22" t="s">
        <v>25</v>
      </c>
      <c r="D207" s="23"/>
      <c r="E207" s="23"/>
      <c r="F207" s="24">
        <f t="shared" si="4"/>
        <v>0</v>
      </c>
      <c r="G207" s="25"/>
      <c r="H207" s="6"/>
      <c r="I207" s="6"/>
      <c r="J207" s="11"/>
      <c r="K207" s="11" t="str">
        <f t="shared" si="5"/>
        <v/>
      </c>
    </row>
    <row r="208" spans="1:11" s="5" customFormat="1" ht="13.5" hidden="1" thickBot="1" x14ac:dyDescent="0.25">
      <c r="A208" s="20" t="s">
        <v>401</v>
      </c>
      <c r="B208" s="21" t="s">
        <v>402</v>
      </c>
      <c r="C208" s="22" t="s">
        <v>25</v>
      </c>
      <c r="D208" s="23"/>
      <c r="E208" s="23"/>
      <c r="F208" s="24">
        <f t="shared" si="4"/>
        <v>0</v>
      </c>
      <c r="G208" s="25"/>
      <c r="H208" s="6"/>
      <c r="I208" s="6"/>
      <c r="J208" s="11"/>
      <c r="K208" s="11" t="str">
        <f t="shared" si="5"/>
        <v/>
      </c>
    </row>
    <row r="209" spans="1:11" s="5" customFormat="1" ht="13.5" hidden="1" thickBot="1" x14ac:dyDescent="0.25">
      <c r="A209" s="20" t="s">
        <v>403</v>
      </c>
      <c r="B209" s="21" t="s">
        <v>404</v>
      </c>
      <c r="C209" s="22" t="s">
        <v>25</v>
      </c>
      <c r="D209" s="23"/>
      <c r="E209" s="23"/>
      <c r="F209" s="24">
        <f t="shared" si="4"/>
        <v>0</v>
      </c>
      <c r="G209" s="25"/>
      <c r="H209" s="6"/>
      <c r="I209" s="6"/>
      <c r="J209" s="11"/>
      <c r="K209" s="11" t="str">
        <f t="shared" si="5"/>
        <v/>
      </c>
    </row>
    <row r="210" spans="1:11" s="5" customFormat="1" ht="13.5" hidden="1" thickBot="1" x14ac:dyDescent="0.25">
      <c r="A210" s="20" t="s">
        <v>405</v>
      </c>
      <c r="B210" s="21" t="s">
        <v>406</v>
      </c>
      <c r="C210" s="22" t="s">
        <v>25</v>
      </c>
      <c r="D210" s="23"/>
      <c r="E210" s="23"/>
      <c r="F210" s="24">
        <f t="shared" si="4"/>
        <v>0</v>
      </c>
      <c r="G210" s="25"/>
      <c r="H210" s="6"/>
      <c r="I210" s="6"/>
      <c r="J210" s="11"/>
      <c r="K210" s="11" t="str">
        <f t="shared" si="5"/>
        <v/>
      </c>
    </row>
    <row r="211" spans="1:11" s="5" customFormat="1" ht="13.5" hidden="1" thickBot="1" x14ac:dyDescent="0.25">
      <c r="A211" s="20" t="s">
        <v>407</v>
      </c>
      <c r="B211" s="21" t="s">
        <v>408</v>
      </c>
      <c r="C211" s="22" t="s">
        <v>25</v>
      </c>
      <c r="D211" s="23"/>
      <c r="E211" s="23"/>
      <c r="F211" s="24">
        <f t="shared" si="4"/>
        <v>0</v>
      </c>
      <c r="G211" s="25"/>
      <c r="H211" s="6"/>
      <c r="I211" s="6"/>
      <c r="J211" s="11"/>
      <c r="K211" s="11" t="str">
        <f t="shared" si="5"/>
        <v/>
      </c>
    </row>
    <row r="212" spans="1:11" s="5" customFormat="1" ht="13.5" hidden="1" thickBot="1" x14ac:dyDescent="0.25">
      <c r="A212" s="20" t="s">
        <v>409</v>
      </c>
      <c r="B212" s="21" t="s">
        <v>410</v>
      </c>
      <c r="C212" s="22" t="s">
        <v>25</v>
      </c>
      <c r="D212" s="23"/>
      <c r="E212" s="23"/>
      <c r="F212" s="24">
        <f t="shared" si="4"/>
        <v>0</v>
      </c>
      <c r="G212" s="25"/>
      <c r="H212" s="6"/>
      <c r="I212" s="6"/>
      <c r="J212" s="11"/>
      <c r="K212" s="11" t="str">
        <f t="shared" si="5"/>
        <v/>
      </c>
    </row>
    <row r="213" spans="1:11" s="5" customFormat="1" ht="13.5" hidden="1" thickBot="1" x14ac:dyDescent="0.25">
      <c r="A213" s="20" t="s">
        <v>411</v>
      </c>
      <c r="B213" s="21" t="s">
        <v>412</v>
      </c>
      <c r="C213" s="22" t="s">
        <v>25</v>
      </c>
      <c r="D213" s="23"/>
      <c r="E213" s="23"/>
      <c r="F213" s="24">
        <f t="shared" si="4"/>
        <v>0</v>
      </c>
      <c r="G213" s="25"/>
      <c r="H213" s="6"/>
      <c r="I213" s="6"/>
      <c r="J213" s="11"/>
      <c r="K213" s="11" t="str">
        <f t="shared" si="5"/>
        <v/>
      </c>
    </row>
    <row r="214" spans="1:11" s="5" customFormat="1" ht="13.5" hidden="1" thickBot="1" x14ac:dyDescent="0.25">
      <c r="A214" s="20" t="s">
        <v>413</v>
      </c>
      <c r="B214" s="21" t="s">
        <v>414</v>
      </c>
      <c r="C214" s="22" t="s">
        <v>25</v>
      </c>
      <c r="D214" s="23"/>
      <c r="E214" s="23"/>
      <c r="F214" s="24">
        <f t="shared" ref="F214:F277" si="6">IF($D214=0,0,ROUND($D214*$E214,2))</f>
        <v>0</v>
      </c>
      <c r="G214" s="25"/>
      <c r="H214" s="6"/>
      <c r="I214" s="6"/>
      <c r="J214" s="11"/>
      <c r="K214" s="11" t="str">
        <f t="shared" si="5"/>
        <v/>
      </c>
    </row>
    <row r="215" spans="1:11" s="5" customFormat="1" ht="13.5" hidden="1" thickBot="1" x14ac:dyDescent="0.25">
      <c r="A215" s="20" t="s">
        <v>415</v>
      </c>
      <c r="B215" s="21" t="s">
        <v>416</v>
      </c>
      <c r="C215" s="22" t="s">
        <v>25</v>
      </c>
      <c r="D215" s="23"/>
      <c r="E215" s="23"/>
      <c r="F215" s="24">
        <f t="shared" si="6"/>
        <v>0</v>
      </c>
      <c r="G215" s="25"/>
      <c r="H215" s="6"/>
      <c r="I215" s="6"/>
      <c r="J215" s="11"/>
      <c r="K215" s="11" t="str">
        <f t="shared" si="5"/>
        <v/>
      </c>
    </row>
    <row r="216" spans="1:11" s="5" customFormat="1" ht="13.5" hidden="1" thickBot="1" x14ac:dyDescent="0.25">
      <c r="A216" s="20" t="s">
        <v>417</v>
      </c>
      <c r="B216" s="21" t="s">
        <v>418</v>
      </c>
      <c r="C216" s="22" t="s">
        <v>25</v>
      </c>
      <c r="D216" s="23"/>
      <c r="E216" s="23"/>
      <c r="F216" s="24">
        <f t="shared" si="6"/>
        <v>0</v>
      </c>
      <c r="G216" s="25"/>
      <c r="H216" s="6"/>
      <c r="I216" s="6"/>
      <c r="J216" s="11"/>
      <c r="K216" s="11" t="str">
        <f t="shared" si="5"/>
        <v/>
      </c>
    </row>
    <row r="217" spans="1:11" s="5" customFormat="1" ht="13.5" hidden="1" thickBot="1" x14ac:dyDescent="0.25">
      <c r="A217" s="20" t="s">
        <v>419</v>
      </c>
      <c r="B217" s="21" t="s">
        <v>420</v>
      </c>
      <c r="C217" s="22" t="s">
        <v>25</v>
      </c>
      <c r="D217" s="23"/>
      <c r="E217" s="23"/>
      <c r="F217" s="24">
        <f t="shared" si="6"/>
        <v>0</v>
      </c>
      <c r="G217" s="25"/>
      <c r="H217" s="6"/>
      <c r="I217" s="6"/>
      <c r="J217" s="11"/>
      <c r="K217" s="11" t="str">
        <f t="shared" si="5"/>
        <v/>
      </c>
    </row>
    <row r="218" spans="1:11" s="5" customFormat="1" ht="13.5" hidden="1" thickBot="1" x14ac:dyDescent="0.25">
      <c r="A218" s="20" t="s">
        <v>421</v>
      </c>
      <c r="B218" s="21" t="s">
        <v>422</v>
      </c>
      <c r="C218" s="22" t="s">
        <v>25</v>
      </c>
      <c r="D218" s="23"/>
      <c r="E218" s="23"/>
      <c r="F218" s="24">
        <f t="shared" si="6"/>
        <v>0</v>
      </c>
      <c r="G218" s="25"/>
      <c r="H218" s="6"/>
      <c r="I218" s="6"/>
      <c r="J218" s="11"/>
      <c r="K218" s="11" t="str">
        <f t="shared" si="5"/>
        <v/>
      </c>
    </row>
    <row r="219" spans="1:11" s="5" customFormat="1" ht="13.5" hidden="1" thickBot="1" x14ac:dyDescent="0.25">
      <c r="A219" s="20" t="s">
        <v>423</v>
      </c>
      <c r="B219" s="21" t="s">
        <v>424</v>
      </c>
      <c r="C219" s="22" t="s">
        <v>25</v>
      </c>
      <c r="D219" s="23"/>
      <c r="E219" s="23"/>
      <c r="F219" s="24">
        <f t="shared" si="6"/>
        <v>0</v>
      </c>
      <c r="G219" s="25"/>
      <c r="H219" s="6"/>
      <c r="I219" s="6"/>
      <c r="J219" s="11"/>
      <c r="K219" s="11" t="str">
        <f t="shared" si="5"/>
        <v/>
      </c>
    </row>
    <row r="220" spans="1:11" s="5" customFormat="1" ht="13.5" hidden="1" thickBot="1" x14ac:dyDescent="0.25">
      <c r="A220" s="20" t="s">
        <v>425</v>
      </c>
      <c r="B220" s="21" t="s">
        <v>426</v>
      </c>
      <c r="C220" s="22" t="s">
        <v>25</v>
      </c>
      <c r="D220" s="23"/>
      <c r="E220" s="23"/>
      <c r="F220" s="24">
        <f t="shared" si="6"/>
        <v>0</v>
      </c>
      <c r="G220" s="25"/>
      <c r="H220" s="6"/>
      <c r="I220" s="6"/>
      <c r="J220" s="11"/>
      <c r="K220" s="11" t="str">
        <f t="shared" si="5"/>
        <v/>
      </c>
    </row>
    <row r="221" spans="1:11" s="5" customFormat="1" ht="13.5" hidden="1" thickBot="1" x14ac:dyDescent="0.25">
      <c r="A221" s="20" t="s">
        <v>427</v>
      </c>
      <c r="B221" s="21" t="s">
        <v>428</v>
      </c>
      <c r="C221" s="22" t="s">
        <v>25</v>
      </c>
      <c r="D221" s="23"/>
      <c r="E221" s="23"/>
      <c r="F221" s="24">
        <f t="shared" si="6"/>
        <v>0</v>
      </c>
      <c r="G221" s="25"/>
      <c r="H221" s="6"/>
      <c r="I221" s="6"/>
      <c r="J221" s="11"/>
      <c r="K221" s="11" t="str">
        <f t="shared" ref="K221:K284" si="7">IF(G221&gt;0,"X",IF(F221&gt;0,"X",""))</f>
        <v/>
      </c>
    </row>
    <row r="222" spans="1:11" s="5" customFormat="1" ht="13.5" hidden="1" thickBot="1" x14ac:dyDescent="0.25">
      <c r="A222" s="20" t="s">
        <v>429</v>
      </c>
      <c r="B222" s="21" t="s">
        <v>430</v>
      </c>
      <c r="C222" s="22" t="s">
        <v>25</v>
      </c>
      <c r="D222" s="23"/>
      <c r="E222" s="23"/>
      <c r="F222" s="24">
        <f t="shared" si="6"/>
        <v>0</v>
      </c>
      <c r="G222" s="25"/>
      <c r="H222" s="6"/>
      <c r="I222" s="6"/>
      <c r="J222" s="11"/>
      <c r="K222" s="11" t="str">
        <f t="shared" si="7"/>
        <v/>
      </c>
    </row>
    <row r="223" spans="1:11" s="5" customFormat="1" ht="13.5" hidden="1" thickBot="1" x14ac:dyDescent="0.25">
      <c r="A223" s="20" t="s">
        <v>431</v>
      </c>
      <c r="B223" s="21" t="s">
        <v>432</v>
      </c>
      <c r="C223" s="22" t="s">
        <v>25</v>
      </c>
      <c r="D223" s="23"/>
      <c r="E223" s="23"/>
      <c r="F223" s="24">
        <f t="shared" si="6"/>
        <v>0</v>
      </c>
      <c r="G223" s="25"/>
      <c r="H223" s="6"/>
      <c r="I223" s="6"/>
      <c r="J223" s="11"/>
      <c r="K223" s="11" t="str">
        <f t="shared" si="7"/>
        <v/>
      </c>
    </row>
    <row r="224" spans="1:11" s="5" customFormat="1" ht="13.5" hidden="1" thickBot="1" x14ac:dyDescent="0.25">
      <c r="A224" s="20" t="s">
        <v>433</v>
      </c>
      <c r="B224" s="21" t="s">
        <v>434</v>
      </c>
      <c r="C224" s="22" t="s">
        <v>25</v>
      </c>
      <c r="D224" s="23"/>
      <c r="E224" s="23"/>
      <c r="F224" s="24">
        <f t="shared" si="6"/>
        <v>0</v>
      </c>
      <c r="G224" s="25"/>
      <c r="H224" s="6"/>
      <c r="I224" s="6"/>
      <c r="J224" s="11"/>
      <c r="K224" s="11" t="str">
        <f t="shared" si="7"/>
        <v/>
      </c>
    </row>
    <row r="225" spans="1:11" s="5" customFormat="1" ht="13.5" hidden="1" thickBot="1" x14ac:dyDescent="0.25">
      <c r="A225" s="20" t="s">
        <v>435</v>
      </c>
      <c r="B225" s="21" t="s">
        <v>436</v>
      </c>
      <c r="C225" s="22" t="s">
        <v>25</v>
      </c>
      <c r="D225" s="23"/>
      <c r="E225" s="23"/>
      <c r="F225" s="24">
        <f t="shared" si="6"/>
        <v>0</v>
      </c>
      <c r="G225" s="25"/>
      <c r="H225" s="6"/>
      <c r="I225" s="6"/>
      <c r="J225" s="11"/>
      <c r="K225" s="11" t="str">
        <f t="shared" si="7"/>
        <v/>
      </c>
    </row>
    <row r="226" spans="1:11" s="5" customFormat="1" ht="13.5" hidden="1" thickBot="1" x14ac:dyDescent="0.25">
      <c r="A226" s="20" t="s">
        <v>437</v>
      </c>
      <c r="B226" s="21" t="s">
        <v>438</v>
      </c>
      <c r="C226" s="22" t="s">
        <v>25</v>
      </c>
      <c r="D226" s="23"/>
      <c r="E226" s="23"/>
      <c r="F226" s="24">
        <f t="shared" si="6"/>
        <v>0</v>
      </c>
      <c r="G226" s="25"/>
      <c r="H226" s="6"/>
      <c r="I226" s="6"/>
      <c r="J226" s="11"/>
      <c r="K226" s="11" t="str">
        <f t="shared" si="7"/>
        <v/>
      </c>
    </row>
    <row r="227" spans="1:11" s="5" customFormat="1" ht="13.5" hidden="1" thickBot="1" x14ac:dyDescent="0.25">
      <c r="A227" s="20" t="s">
        <v>439</v>
      </c>
      <c r="B227" s="21" t="s">
        <v>440</v>
      </c>
      <c r="C227" s="22" t="s">
        <v>25</v>
      </c>
      <c r="D227" s="23"/>
      <c r="E227" s="23"/>
      <c r="F227" s="24">
        <f t="shared" si="6"/>
        <v>0</v>
      </c>
      <c r="G227" s="25"/>
      <c r="H227" s="6"/>
      <c r="I227" s="6"/>
      <c r="J227" s="11"/>
      <c r="K227" s="11" t="str">
        <f t="shared" si="7"/>
        <v/>
      </c>
    </row>
    <row r="228" spans="1:11" s="5" customFormat="1" ht="13.5" hidden="1" thickBot="1" x14ac:dyDescent="0.25">
      <c r="A228" s="20" t="s">
        <v>441</v>
      </c>
      <c r="B228" s="21" t="s">
        <v>442</v>
      </c>
      <c r="C228" s="22" t="s">
        <v>25</v>
      </c>
      <c r="D228" s="23"/>
      <c r="E228" s="23"/>
      <c r="F228" s="24">
        <f t="shared" si="6"/>
        <v>0</v>
      </c>
      <c r="G228" s="25"/>
      <c r="H228" s="6"/>
      <c r="I228" s="6"/>
      <c r="J228" s="11"/>
      <c r="K228" s="11" t="str">
        <f t="shared" si="7"/>
        <v/>
      </c>
    </row>
    <row r="229" spans="1:11" s="5" customFormat="1" ht="13.5" hidden="1" thickBot="1" x14ac:dyDescent="0.25">
      <c r="A229" s="20" t="s">
        <v>443</v>
      </c>
      <c r="B229" s="21" t="s">
        <v>444</v>
      </c>
      <c r="C229" s="22" t="s">
        <v>25</v>
      </c>
      <c r="D229" s="23"/>
      <c r="E229" s="23"/>
      <c r="F229" s="24">
        <f t="shared" si="6"/>
        <v>0</v>
      </c>
      <c r="G229" s="25"/>
      <c r="H229" s="6"/>
      <c r="I229" s="6"/>
      <c r="J229" s="11"/>
      <c r="K229" s="11" t="str">
        <f t="shared" si="7"/>
        <v/>
      </c>
    </row>
    <row r="230" spans="1:11" s="5" customFormat="1" ht="13.5" hidden="1" thickBot="1" x14ac:dyDescent="0.25">
      <c r="A230" s="20" t="s">
        <v>445</v>
      </c>
      <c r="B230" s="21" t="s">
        <v>446</v>
      </c>
      <c r="C230" s="22" t="s">
        <v>25</v>
      </c>
      <c r="D230" s="23"/>
      <c r="E230" s="23"/>
      <c r="F230" s="24">
        <f t="shared" si="6"/>
        <v>0</v>
      </c>
      <c r="G230" s="25"/>
      <c r="H230" s="6"/>
      <c r="I230" s="6"/>
      <c r="J230" s="11"/>
      <c r="K230" s="11" t="str">
        <f t="shared" si="7"/>
        <v/>
      </c>
    </row>
    <row r="231" spans="1:11" s="5" customFormat="1" ht="13.5" hidden="1" thickBot="1" x14ac:dyDescent="0.25">
      <c r="A231" s="20" t="s">
        <v>447</v>
      </c>
      <c r="B231" s="21" t="s">
        <v>448</v>
      </c>
      <c r="C231" s="22" t="s">
        <v>25</v>
      </c>
      <c r="D231" s="23"/>
      <c r="E231" s="23"/>
      <c r="F231" s="24">
        <f t="shared" si="6"/>
        <v>0</v>
      </c>
      <c r="G231" s="25"/>
      <c r="H231" s="6"/>
      <c r="I231" s="6"/>
      <c r="J231" s="11"/>
      <c r="K231" s="11" t="str">
        <f t="shared" si="7"/>
        <v/>
      </c>
    </row>
    <row r="232" spans="1:11" s="5" customFormat="1" ht="13.5" hidden="1" thickBot="1" x14ac:dyDescent="0.25">
      <c r="A232" s="20" t="s">
        <v>449</v>
      </c>
      <c r="B232" s="21" t="s">
        <v>450</v>
      </c>
      <c r="C232" s="22" t="s">
        <v>25</v>
      </c>
      <c r="D232" s="23"/>
      <c r="E232" s="23"/>
      <c r="F232" s="24">
        <f t="shared" si="6"/>
        <v>0</v>
      </c>
      <c r="G232" s="25"/>
      <c r="H232" s="6"/>
      <c r="I232" s="6"/>
      <c r="J232" s="11"/>
      <c r="K232" s="11" t="str">
        <f t="shared" si="7"/>
        <v/>
      </c>
    </row>
    <row r="233" spans="1:11" s="5" customFormat="1" ht="13.5" hidden="1" thickBot="1" x14ac:dyDescent="0.25">
      <c r="A233" s="20" t="s">
        <v>451</v>
      </c>
      <c r="B233" s="21" t="s">
        <v>452</v>
      </c>
      <c r="C233" s="22" t="s">
        <v>25</v>
      </c>
      <c r="D233" s="23"/>
      <c r="E233" s="23"/>
      <c r="F233" s="24">
        <f t="shared" si="6"/>
        <v>0</v>
      </c>
      <c r="G233" s="25"/>
      <c r="H233" s="6"/>
      <c r="I233" s="6"/>
      <c r="J233" s="11"/>
      <c r="K233" s="11" t="str">
        <f t="shared" si="7"/>
        <v/>
      </c>
    </row>
    <row r="234" spans="1:11" s="5" customFormat="1" ht="13.5" hidden="1" thickBot="1" x14ac:dyDescent="0.25">
      <c r="A234" s="20" t="s">
        <v>453</v>
      </c>
      <c r="B234" s="21" t="s">
        <v>454</v>
      </c>
      <c r="C234" s="22" t="s">
        <v>25</v>
      </c>
      <c r="D234" s="23"/>
      <c r="E234" s="23"/>
      <c r="F234" s="24">
        <f t="shared" si="6"/>
        <v>0</v>
      </c>
      <c r="G234" s="25"/>
      <c r="H234" s="6"/>
      <c r="I234" s="6"/>
      <c r="J234" s="11"/>
      <c r="K234" s="11" t="str">
        <f t="shared" si="7"/>
        <v/>
      </c>
    </row>
    <row r="235" spans="1:11" s="5" customFormat="1" ht="13.5" hidden="1" thickBot="1" x14ac:dyDescent="0.25">
      <c r="A235" s="20" t="s">
        <v>455</v>
      </c>
      <c r="B235" s="21" t="s">
        <v>456</v>
      </c>
      <c r="C235" s="22" t="s">
        <v>25</v>
      </c>
      <c r="D235" s="23"/>
      <c r="E235" s="23"/>
      <c r="F235" s="24">
        <f t="shared" si="6"/>
        <v>0</v>
      </c>
      <c r="G235" s="25"/>
      <c r="H235" s="6"/>
      <c r="I235" s="6"/>
      <c r="J235" s="11"/>
      <c r="K235" s="11" t="str">
        <f t="shared" si="7"/>
        <v/>
      </c>
    </row>
    <row r="236" spans="1:11" s="5" customFormat="1" ht="13.5" hidden="1" thickBot="1" x14ac:dyDescent="0.25">
      <c r="A236" s="20" t="s">
        <v>457</v>
      </c>
      <c r="B236" s="21" t="s">
        <v>458</v>
      </c>
      <c r="C236" s="22" t="s">
        <v>25</v>
      </c>
      <c r="D236" s="23"/>
      <c r="E236" s="23"/>
      <c r="F236" s="24">
        <f t="shared" si="6"/>
        <v>0</v>
      </c>
      <c r="G236" s="25"/>
      <c r="H236" s="6"/>
      <c r="I236" s="6"/>
      <c r="J236" s="11"/>
      <c r="K236" s="11" t="str">
        <f t="shared" si="7"/>
        <v/>
      </c>
    </row>
    <row r="237" spans="1:11" s="5" customFormat="1" ht="13.5" hidden="1" thickBot="1" x14ac:dyDescent="0.25">
      <c r="A237" s="38" t="s">
        <v>459</v>
      </c>
      <c r="B237" s="56" t="s">
        <v>460</v>
      </c>
      <c r="C237" s="57" t="s">
        <v>25</v>
      </c>
      <c r="D237" s="58"/>
      <c r="E237" s="58"/>
      <c r="F237" s="24">
        <f t="shared" si="6"/>
        <v>0</v>
      </c>
      <c r="G237" s="31"/>
      <c r="H237" s="6"/>
      <c r="I237" s="6"/>
      <c r="J237" s="11"/>
      <c r="K237" s="11" t="str">
        <f t="shared" si="7"/>
        <v/>
      </c>
    </row>
    <row r="238" spans="1:11" s="5" customFormat="1" ht="13.5" hidden="1" thickBot="1" x14ac:dyDescent="0.25">
      <c r="A238" s="32" t="s">
        <v>461</v>
      </c>
      <c r="B238" s="49" t="s">
        <v>462</v>
      </c>
      <c r="C238" s="50"/>
      <c r="D238" s="51"/>
      <c r="E238" s="51"/>
      <c r="F238" s="59"/>
      <c r="G238" s="19">
        <f>SUM(F239:F242)</f>
        <v>0</v>
      </c>
      <c r="H238" s="6"/>
      <c r="I238" s="6"/>
      <c r="J238" s="11" t="s">
        <v>22</v>
      </c>
      <c r="K238" s="11" t="str">
        <f t="shared" si="7"/>
        <v/>
      </c>
    </row>
    <row r="239" spans="1:11" s="5" customFormat="1" ht="13.5" hidden="1" thickBot="1" x14ac:dyDescent="0.25">
      <c r="A239" s="53" t="s">
        <v>463</v>
      </c>
      <c r="B239" s="66" t="s">
        <v>464</v>
      </c>
      <c r="C239" s="41" t="s">
        <v>184</v>
      </c>
      <c r="D239" s="42"/>
      <c r="E239" s="42"/>
      <c r="F239" s="54">
        <f t="shared" si="6"/>
        <v>0</v>
      </c>
      <c r="G239" s="60"/>
      <c r="H239" s="6"/>
      <c r="I239" s="6"/>
      <c r="J239" s="11"/>
      <c r="K239" s="11" t="str">
        <f t="shared" si="7"/>
        <v/>
      </c>
    </row>
    <row r="240" spans="1:11" s="5" customFormat="1" ht="13.5" hidden="1" thickBot="1" x14ac:dyDescent="0.25">
      <c r="A240" s="20" t="s">
        <v>465</v>
      </c>
      <c r="B240" s="21" t="s">
        <v>466</v>
      </c>
      <c r="C240" s="22" t="s">
        <v>184</v>
      </c>
      <c r="D240" s="23"/>
      <c r="E240" s="23"/>
      <c r="F240" s="24">
        <f t="shared" si="6"/>
        <v>0</v>
      </c>
      <c r="G240" s="25"/>
      <c r="H240" s="6"/>
      <c r="I240" s="6"/>
      <c r="J240" s="11"/>
      <c r="K240" s="11" t="str">
        <f t="shared" si="7"/>
        <v/>
      </c>
    </row>
    <row r="241" spans="1:11" s="5" customFormat="1" ht="13.5" hidden="1" thickBot="1" x14ac:dyDescent="0.25">
      <c r="A241" s="20" t="s">
        <v>467</v>
      </c>
      <c r="B241" s="21" t="s">
        <v>468</v>
      </c>
      <c r="C241" s="22" t="s">
        <v>184</v>
      </c>
      <c r="D241" s="23"/>
      <c r="E241" s="23"/>
      <c r="F241" s="24">
        <f t="shared" si="6"/>
        <v>0</v>
      </c>
      <c r="G241" s="25"/>
      <c r="H241" s="6"/>
      <c r="I241" s="6"/>
      <c r="J241" s="11"/>
      <c r="K241" s="11" t="str">
        <f t="shared" si="7"/>
        <v/>
      </c>
    </row>
    <row r="242" spans="1:11" s="5" customFormat="1" ht="13.5" hidden="1" thickBot="1" x14ac:dyDescent="0.25">
      <c r="A242" s="38" t="s">
        <v>469</v>
      </c>
      <c r="B242" s="56" t="s">
        <v>470</v>
      </c>
      <c r="C242" s="57" t="s">
        <v>25</v>
      </c>
      <c r="D242" s="58"/>
      <c r="E242" s="58"/>
      <c r="F242" s="24">
        <f t="shared" si="6"/>
        <v>0</v>
      </c>
      <c r="G242" s="31"/>
      <c r="H242" s="6"/>
      <c r="I242" s="6"/>
      <c r="J242" s="11"/>
      <c r="K242" s="11" t="str">
        <f t="shared" si="7"/>
        <v/>
      </c>
    </row>
    <row r="243" spans="1:11" s="5" customFormat="1" ht="13.5" hidden="1" thickBot="1" x14ac:dyDescent="0.25">
      <c r="A243" s="32" t="s">
        <v>471</v>
      </c>
      <c r="B243" s="49" t="s">
        <v>472</v>
      </c>
      <c r="C243" s="50"/>
      <c r="D243" s="51"/>
      <c r="E243" s="51"/>
      <c r="F243" s="59"/>
      <c r="G243" s="19">
        <f>SUM(F244:F250)</f>
        <v>0</v>
      </c>
      <c r="H243" s="6"/>
      <c r="I243" s="6"/>
      <c r="J243" s="11" t="s">
        <v>22</v>
      </c>
      <c r="K243" s="11" t="str">
        <f t="shared" si="7"/>
        <v/>
      </c>
    </row>
    <row r="244" spans="1:11" s="5" customFormat="1" ht="13.5" hidden="1" thickBot="1" x14ac:dyDescent="0.25">
      <c r="A244" s="53" t="s">
        <v>473</v>
      </c>
      <c r="B244" s="66" t="s">
        <v>474</v>
      </c>
      <c r="C244" s="41" t="s">
        <v>25</v>
      </c>
      <c r="D244" s="42"/>
      <c r="E244" s="42"/>
      <c r="F244" s="54">
        <f t="shared" si="6"/>
        <v>0</v>
      </c>
      <c r="G244" s="60"/>
      <c r="H244" s="6"/>
      <c r="I244" s="6"/>
      <c r="J244" s="11"/>
      <c r="K244" s="11" t="str">
        <f t="shared" si="7"/>
        <v/>
      </c>
    </row>
    <row r="245" spans="1:11" s="5" customFormat="1" ht="13.5" hidden="1" thickBot="1" x14ac:dyDescent="0.25">
      <c r="A245" s="20" t="s">
        <v>475</v>
      </c>
      <c r="B245" s="21" t="s">
        <v>476</v>
      </c>
      <c r="C245" s="22" t="s">
        <v>25</v>
      </c>
      <c r="D245" s="23"/>
      <c r="E245" s="23"/>
      <c r="F245" s="24">
        <f t="shared" si="6"/>
        <v>0</v>
      </c>
      <c r="G245" s="25"/>
      <c r="H245" s="6"/>
      <c r="I245" s="6"/>
      <c r="J245" s="11"/>
      <c r="K245" s="11" t="str">
        <f t="shared" si="7"/>
        <v/>
      </c>
    </row>
    <row r="246" spans="1:11" s="5" customFormat="1" ht="13.5" hidden="1" thickBot="1" x14ac:dyDescent="0.25">
      <c r="A246" s="20" t="s">
        <v>477</v>
      </c>
      <c r="B246" s="21" t="s">
        <v>478</v>
      </c>
      <c r="C246" s="22" t="s">
        <v>25</v>
      </c>
      <c r="D246" s="23"/>
      <c r="E246" s="23"/>
      <c r="F246" s="24">
        <f t="shared" si="6"/>
        <v>0</v>
      </c>
      <c r="G246" s="25"/>
      <c r="H246" s="6"/>
      <c r="I246" s="6"/>
      <c r="J246" s="11"/>
      <c r="K246" s="11" t="str">
        <f t="shared" si="7"/>
        <v/>
      </c>
    </row>
    <row r="247" spans="1:11" s="5" customFormat="1" ht="13.5" hidden="1" thickBot="1" x14ac:dyDescent="0.25">
      <c r="A247" s="20" t="s">
        <v>479</v>
      </c>
      <c r="B247" s="21" t="s">
        <v>480</v>
      </c>
      <c r="C247" s="22" t="s">
        <v>25</v>
      </c>
      <c r="D247" s="23"/>
      <c r="E247" s="23"/>
      <c r="F247" s="24">
        <f t="shared" si="6"/>
        <v>0</v>
      </c>
      <c r="G247" s="25"/>
      <c r="H247" s="6"/>
      <c r="I247" s="6"/>
      <c r="J247" s="11"/>
      <c r="K247" s="11" t="str">
        <f t="shared" si="7"/>
        <v/>
      </c>
    </row>
    <row r="248" spans="1:11" s="5" customFormat="1" ht="13.5" hidden="1" thickBot="1" x14ac:dyDescent="0.25">
      <c r="A248" s="20" t="s">
        <v>481</v>
      </c>
      <c r="B248" s="21" t="s">
        <v>482</v>
      </c>
      <c r="C248" s="22" t="s">
        <v>25</v>
      </c>
      <c r="D248" s="23"/>
      <c r="E248" s="23"/>
      <c r="F248" s="24">
        <f t="shared" si="6"/>
        <v>0</v>
      </c>
      <c r="G248" s="25"/>
      <c r="H248" s="6"/>
      <c r="I248" s="6"/>
      <c r="J248" s="11"/>
      <c r="K248" s="11" t="str">
        <f t="shared" si="7"/>
        <v/>
      </c>
    </row>
    <row r="249" spans="1:11" s="5" customFormat="1" ht="13.5" hidden="1" thickBot="1" x14ac:dyDescent="0.25">
      <c r="A249" s="20" t="s">
        <v>483</v>
      </c>
      <c r="B249" s="21" t="s">
        <v>484</v>
      </c>
      <c r="C249" s="22" t="s">
        <v>25</v>
      </c>
      <c r="D249" s="23"/>
      <c r="E249" s="23"/>
      <c r="F249" s="24">
        <f t="shared" si="6"/>
        <v>0</v>
      </c>
      <c r="G249" s="25"/>
      <c r="H249" s="6"/>
      <c r="I249" s="6"/>
      <c r="J249" s="11"/>
      <c r="K249" s="11" t="str">
        <f t="shared" si="7"/>
        <v/>
      </c>
    </row>
    <row r="250" spans="1:11" s="5" customFormat="1" ht="13.5" hidden="1" thickBot="1" x14ac:dyDescent="0.25">
      <c r="A250" s="38" t="s">
        <v>485</v>
      </c>
      <c r="B250" s="56" t="s">
        <v>486</v>
      </c>
      <c r="C250" s="57" t="s">
        <v>55</v>
      </c>
      <c r="D250" s="58"/>
      <c r="E250" s="58"/>
      <c r="F250" s="30">
        <f t="shared" si="6"/>
        <v>0</v>
      </c>
      <c r="G250" s="31"/>
      <c r="H250" s="6"/>
      <c r="I250" s="6"/>
      <c r="J250" s="11"/>
      <c r="K250" s="11" t="str">
        <f t="shared" si="7"/>
        <v/>
      </c>
    </row>
    <row r="251" spans="1:11" s="5" customFormat="1" ht="13.5" hidden="1" thickBot="1" x14ac:dyDescent="0.25">
      <c r="A251" s="32" t="s">
        <v>487</v>
      </c>
      <c r="B251" s="49" t="s">
        <v>488</v>
      </c>
      <c r="C251" s="50"/>
      <c r="D251" s="51"/>
      <c r="E251" s="51"/>
      <c r="F251" s="59"/>
      <c r="G251" s="19">
        <f>SUM(F252:F274)</f>
        <v>0</v>
      </c>
      <c r="H251" s="6"/>
      <c r="I251" s="6"/>
      <c r="J251" s="11" t="s">
        <v>22</v>
      </c>
      <c r="K251" s="11" t="str">
        <f t="shared" si="7"/>
        <v/>
      </c>
    </row>
    <row r="252" spans="1:11" s="5" customFormat="1" ht="13.5" hidden="1" thickBot="1" x14ac:dyDescent="0.25">
      <c r="A252" s="53" t="s">
        <v>489</v>
      </c>
      <c r="B252" s="66" t="s">
        <v>490</v>
      </c>
      <c r="C252" s="41" t="s">
        <v>55</v>
      </c>
      <c r="D252" s="42"/>
      <c r="E252" s="42"/>
      <c r="F252" s="54">
        <f t="shared" si="6"/>
        <v>0</v>
      </c>
      <c r="G252" s="60"/>
      <c r="H252" s="6"/>
      <c r="I252" s="6"/>
      <c r="J252" s="11"/>
      <c r="K252" s="11" t="str">
        <f t="shared" si="7"/>
        <v/>
      </c>
    </row>
    <row r="253" spans="1:11" s="5" customFormat="1" ht="13.5" hidden="1" thickBot="1" x14ac:dyDescent="0.25">
      <c r="A253" s="20" t="s">
        <v>491</v>
      </c>
      <c r="B253" s="21" t="s">
        <v>492</v>
      </c>
      <c r="C253" s="22" t="s">
        <v>493</v>
      </c>
      <c r="D253" s="23"/>
      <c r="E253" s="23"/>
      <c r="F253" s="24">
        <f t="shared" si="6"/>
        <v>0</v>
      </c>
      <c r="G253" s="25"/>
      <c r="H253" s="6"/>
      <c r="I253" s="6"/>
      <c r="J253" s="11"/>
      <c r="K253" s="11" t="str">
        <f t="shared" si="7"/>
        <v/>
      </c>
    </row>
    <row r="254" spans="1:11" s="5" customFormat="1" ht="13.5" hidden="1" thickBot="1" x14ac:dyDescent="0.25">
      <c r="A254" s="20" t="s">
        <v>494</v>
      </c>
      <c r="B254" s="21" t="s">
        <v>495</v>
      </c>
      <c r="C254" s="22" t="s">
        <v>496</v>
      </c>
      <c r="D254" s="23"/>
      <c r="E254" s="23"/>
      <c r="F254" s="24">
        <f t="shared" si="6"/>
        <v>0</v>
      </c>
      <c r="G254" s="25"/>
      <c r="H254" s="6"/>
      <c r="I254" s="6"/>
      <c r="J254" s="11"/>
      <c r="K254" s="11" t="str">
        <f t="shared" si="7"/>
        <v/>
      </c>
    </row>
    <row r="255" spans="1:11" s="5" customFormat="1" ht="13.5" hidden="1" thickBot="1" x14ac:dyDescent="0.25">
      <c r="A255" s="20" t="s">
        <v>497</v>
      </c>
      <c r="B255" s="21" t="s">
        <v>498</v>
      </c>
      <c r="C255" s="22" t="s">
        <v>55</v>
      </c>
      <c r="D255" s="23"/>
      <c r="E255" s="23"/>
      <c r="F255" s="24">
        <f t="shared" si="6"/>
        <v>0</v>
      </c>
      <c r="G255" s="25"/>
      <c r="H255" s="6"/>
      <c r="I255" s="6"/>
      <c r="J255" s="11"/>
      <c r="K255" s="11" t="str">
        <f t="shared" si="7"/>
        <v/>
      </c>
    </row>
    <row r="256" spans="1:11" s="5" customFormat="1" ht="13.5" hidden="1" thickBot="1" x14ac:dyDescent="0.25">
      <c r="A256" s="20" t="s">
        <v>499</v>
      </c>
      <c r="B256" s="21" t="s">
        <v>500</v>
      </c>
      <c r="C256" s="22" t="s">
        <v>55</v>
      </c>
      <c r="D256" s="23"/>
      <c r="E256" s="23"/>
      <c r="F256" s="24">
        <f t="shared" si="6"/>
        <v>0</v>
      </c>
      <c r="G256" s="25"/>
      <c r="H256" s="6"/>
      <c r="I256" s="6"/>
      <c r="J256" s="11"/>
      <c r="K256" s="11" t="str">
        <f t="shared" si="7"/>
        <v/>
      </c>
    </row>
    <row r="257" spans="1:11" s="5" customFormat="1" ht="13.5" hidden="1" thickBot="1" x14ac:dyDescent="0.25">
      <c r="A257" s="20" t="s">
        <v>501</v>
      </c>
      <c r="B257" s="21" t="s">
        <v>502</v>
      </c>
      <c r="C257" s="22" t="s">
        <v>55</v>
      </c>
      <c r="D257" s="23"/>
      <c r="E257" s="23"/>
      <c r="F257" s="24">
        <f t="shared" si="6"/>
        <v>0</v>
      </c>
      <c r="G257" s="25"/>
      <c r="H257" s="6"/>
      <c r="I257" s="6"/>
      <c r="J257" s="11"/>
      <c r="K257" s="11" t="str">
        <f t="shared" si="7"/>
        <v/>
      </c>
    </row>
    <row r="258" spans="1:11" s="5" customFormat="1" ht="13.5" hidden="1" thickBot="1" x14ac:dyDescent="0.25">
      <c r="A258" s="20" t="s">
        <v>503</v>
      </c>
      <c r="B258" s="21" t="s">
        <v>504</v>
      </c>
      <c r="C258" s="22" t="s">
        <v>55</v>
      </c>
      <c r="D258" s="23">
        <v>1</v>
      </c>
      <c r="E258" s="23"/>
      <c r="F258" s="24">
        <f t="shared" si="6"/>
        <v>0</v>
      </c>
      <c r="G258" s="25"/>
      <c r="H258" s="6"/>
      <c r="I258" s="6"/>
      <c r="J258" s="11"/>
      <c r="K258" s="11" t="str">
        <f t="shared" si="7"/>
        <v/>
      </c>
    </row>
    <row r="259" spans="1:11" s="5" customFormat="1" ht="13.5" hidden="1" thickBot="1" x14ac:dyDescent="0.25">
      <c r="A259" s="20" t="s">
        <v>505</v>
      </c>
      <c r="B259" s="21" t="s">
        <v>506</v>
      </c>
      <c r="C259" s="22" t="s">
        <v>55</v>
      </c>
      <c r="D259" s="23"/>
      <c r="E259" s="23"/>
      <c r="F259" s="24">
        <f t="shared" si="6"/>
        <v>0</v>
      </c>
      <c r="G259" s="25"/>
      <c r="H259" s="6"/>
      <c r="I259" s="6"/>
      <c r="J259" s="11"/>
      <c r="K259" s="11" t="str">
        <f t="shared" si="7"/>
        <v/>
      </c>
    </row>
    <row r="260" spans="1:11" s="5" customFormat="1" ht="13.5" hidden="1" thickBot="1" x14ac:dyDescent="0.25">
      <c r="A260" s="20" t="s">
        <v>507</v>
      </c>
      <c r="B260" s="21" t="s">
        <v>508</v>
      </c>
      <c r="C260" s="22" t="s">
        <v>55</v>
      </c>
      <c r="D260" s="23"/>
      <c r="E260" s="23"/>
      <c r="F260" s="24">
        <f t="shared" si="6"/>
        <v>0</v>
      </c>
      <c r="G260" s="25"/>
      <c r="H260" s="6"/>
      <c r="I260" s="6"/>
      <c r="J260" s="11"/>
      <c r="K260" s="11" t="str">
        <f t="shared" si="7"/>
        <v/>
      </c>
    </row>
    <row r="261" spans="1:11" s="5" customFormat="1" ht="13.5" hidden="1" thickBot="1" x14ac:dyDescent="0.25">
      <c r="A261" s="20" t="s">
        <v>509</v>
      </c>
      <c r="B261" s="21" t="s">
        <v>510</v>
      </c>
      <c r="C261" s="22" t="s">
        <v>45</v>
      </c>
      <c r="D261" s="23"/>
      <c r="E261" s="23"/>
      <c r="F261" s="24">
        <f t="shared" si="6"/>
        <v>0</v>
      </c>
      <c r="G261" s="25"/>
      <c r="H261" s="6"/>
      <c r="I261" s="6"/>
      <c r="J261" s="11"/>
      <c r="K261" s="11" t="str">
        <f t="shared" si="7"/>
        <v/>
      </c>
    </row>
    <row r="262" spans="1:11" s="5" customFormat="1" ht="13.5" hidden="1" thickBot="1" x14ac:dyDescent="0.25">
      <c r="A262" s="20" t="s">
        <v>511</v>
      </c>
      <c r="B262" s="21" t="s">
        <v>512</v>
      </c>
      <c r="C262" s="22" t="s">
        <v>45</v>
      </c>
      <c r="D262" s="23"/>
      <c r="E262" s="23"/>
      <c r="F262" s="24">
        <f t="shared" si="6"/>
        <v>0</v>
      </c>
      <c r="G262" s="25"/>
      <c r="H262" s="6"/>
      <c r="I262" s="6"/>
      <c r="J262" s="11"/>
      <c r="K262" s="11" t="str">
        <f t="shared" si="7"/>
        <v/>
      </c>
    </row>
    <row r="263" spans="1:11" s="5" customFormat="1" ht="13.5" hidden="1" thickBot="1" x14ac:dyDescent="0.25">
      <c r="A263" s="20" t="s">
        <v>513</v>
      </c>
      <c r="B263" s="21" t="s">
        <v>514</v>
      </c>
      <c r="C263" s="22" t="s">
        <v>45</v>
      </c>
      <c r="D263" s="23"/>
      <c r="E263" s="23"/>
      <c r="F263" s="24">
        <f t="shared" si="6"/>
        <v>0</v>
      </c>
      <c r="G263" s="25"/>
      <c r="H263" s="6"/>
      <c r="I263" s="6"/>
      <c r="J263" s="11"/>
      <c r="K263" s="11" t="str">
        <f t="shared" si="7"/>
        <v/>
      </c>
    </row>
    <row r="264" spans="1:11" s="5" customFormat="1" ht="13.5" hidden="1" thickBot="1" x14ac:dyDescent="0.25">
      <c r="A264" s="20" t="s">
        <v>515</v>
      </c>
      <c r="B264" s="21" t="s">
        <v>516</v>
      </c>
      <c r="C264" s="22" t="s">
        <v>55</v>
      </c>
      <c r="D264" s="23"/>
      <c r="E264" s="23"/>
      <c r="F264" s="24">
        <f t="shared" si="6"/>
        <v>0</v>
      </c>
      <c r="G264" s="25"/>
      <c r="H264" s="6"/>
      <c r="I264" s="6"/>
      <c r="J264" s="11"/>
      <c r="K264" s="11" t="str">
        <f t="shared" si="7"/>
        <v/>
      </c>
    </row>
    <row r="265" spans="1:11" s="5" customFormat="1" ht="13.5" hidden="1" thickBot="1" x14ac:dyDescent="0.25">
      <c r="A265" s="20" t="s">
        <v>517</v>
      </c>
      <c r="B265" s="21" t="s">
        <v>518</v>
      </c>
      <c r="C265" s="22" t="s">
        <v>55</v>
      </c>
      <c r="D265" s="23"/>
      <c r="E265" s="23"/>
      <c r="F265" s="24">
        <f t="shared" si="6"/>
        <v>0</v>
      </c>
      <c r="G265" s="25"/>
      <c r="H265" s="6"/>
      <c r="I265" s="6"/>
      <c r="J265" s="11"/>
      <c r="K265" s="11" t="str">
        <f t="shared" si="7"/>
        <v/>
      </c>
    </row>
    <row r="266" spans="1:11" s="5" customFormat="1" ht="13.5" hidden="1" thickBot="1" x14ac:dyDescent="0.25">
      <c r="A266" s="20" t="s">
        <v>519</v>
      </c>
      <c r="B266" s="21" t="s">
        <v>520</v>
      </c>
      <c r="C266" s="22" t="s">
        <v>55</v>
      </c>
      <c r="D266" s="23"/>
      <c r="E266" s="23"/>
      <c r="F266" s="24">
        <f t="shared" si="6"/>
        <v>0</v>
      </c>
      <c r="G266" s="25"/>
      <c r="H266" s="6"/>
      <c r="I266" s="6"/>
      <c r="J266" s="11"/>
      <c r="K266" s="11" t="str">
        <f t="shared" si="7"/>
        <v/>
      </c>
    </row>
    <row r="267" spans="1:11" s="5" customFormat="1" ht="13.5" hidden="1" thickBot="1" x14ac:dyDescent="0.25">
      <c r="A267" s="20" t="s">
        <v>521</v>
      </c>
      <c r="B267" s="21" t="s">
        <v>522</v>
      </c>
      <c r="C267" s="22" t="s">
        <v>55</v>
      </c>
      <c r="D267" s="23"/>
      <c r="E267" s="23"/>
      <c r="F267" s="24">
        <f t="shared" si="6"/>
        <v>0</v>
      </c>
      <c r="G267" s="25"/>
      <c r="H267" s="6"/>
      <c r="I267" s="6"/>
      <c r="J267" s="11"/>
      <c r="K267" s="11" t="str">
        <f t="shared" si="7"/>
        <v/>
      </c>
    </row>
    <row r="268" spans="1:11" s="5" customFormat="1" ht="13.5" hidden="1" thickBot="1" x14ac:dyDescent="0.25">
      <c r="A268" s="20" t="s">
        <v>523</v>
      </c>
      <c r="B268" s="21" t="s">
        <v>524</v>
      </c>
      <c r="C268" s="22" t="s">
        <v>55</v>
      </c>
      <c r="D268" s="23"/>
      <c r="E268" s="23"/>
      <c r="F268" s="24">
        <f t="shared" si="6"/>
        <v>0</v>
      </c>
      <c r="G268" s="25"/>
      <c r="H268" s="6"/>
      <c r="I268" s="6"/>
      <c r="J268" s="11"/>
      <c r="K268" s="11" t="str">
        <f t="shared" si="7"/>
        <v/>
      </c>
    </row>
    <row r="269" spans="1:11" s="5" customFormat="1" ht="13.5" hidden="1" thickBot="1" x14ac:dyDescent="0.25">
      <c r="A269" s="20" t="s">
        <v>525</v>
      </c>
      <c r="B269" s="21" t="s">
        <v>526</v>
      </c>
      <c r="C269" s="22" t="s">
        <v>184</v>
      </c>
      <c r="D269" s="23"/>
      <c r="E269" s="23"/>
      <c r="F269" s="24">
        <f t="shared" si="6"/>
        <v>0</v>
      </c>
      <c r="G269" s="25"/>
      <c r="H269" s="6"/>
      <c r="I269" s="6"/>
      <c r="J269" s="11"/>
      <c r="K269" s="11" t="str">
        <f t="shared" si="7"/>
        <v/>
      </c>
    </row>
    <row r="270" spans="1:11" s="5" customFormat="1" ht="13.5" hidden="1" thickBot="1" x14ac:dyDescent="0.25">
      <c r="A270" s="20" t="s">
        <v>527</v>
      </c>
      <c r="B270" s="21" t="s">
        <v>528</v>
      </c>
      <c r="C270" s="22" t="s">
        <v>25</v>
      </c>
      <c r="D270" s="23"/>
      <c r="E270" s="23"/>
      <c r="F270" s="24">
        <f t="shared" si="6"/>
        <v>0</v>
      </c>
      <c r="G270" s="25"/>
      <c r="H270" s="6"/>
      <c r="I270" s="6"/>
      <c r="J270" s="11"/>
      <c r="K270" s="11" t="str">
        <f t="shared" si="7"/>
        <v/>
      </c>
    </row>
    <row r="271" spans="1:11" s="5" customFormat="1" ht="13.5" hidden="1" thickBot="1" x14ac:dyDescent="0.25">
      <c r="A271" s="20" t="s">
        <v>529</v>
      </c>
      <c r="B271" s="21" t="s">
        <v>530</v>
      </c>
      <c r="C271" s="22" t="s">
        <v>25</v>
      </c>
      <c r="D271" s="23"/>
      <c r="E271" s="23"/>
      <c r="F271" s="24">
        <f t="shared" si="6"/>
        <v>0</v>
      </c>
      <c r="G271" s="25"/>
      <c r="H271" s="6"/>
      <c r="I271" s="6"/>
      <c r="J271" s="11"/>
      <c r="K271" s="11" t="str">
        <f t="shared" si="7"/>
        <v/>
      </c>
    </row>
    <row r="272" spans="1:11" s="5" customFormat="1" ht="13.5" hidden="1" thickBot="1" x14ac:dyDescent="0.25">
      <c r="A272" s="20" t="s">
        <v>531</v>
      </c>
      <c r="B272" s="21" t="s">
        <v>532</v>
      </c>
      <c r="C272" s="22" t="s">
        <v>25</v>
      </c>
      <c r="D272" s="23"/>
      <c r="E272" s="23"/>
      <c r="F272" s="24">
        <f t="shared" si="6"/>
        <v>0</v>
      </c>
      <c r="G272" s="25"/>
      <c r="H272" s="6"/>
      <c r="I272" s="6"/>
      <c r="J272" s="11"/>
      <c r="K272" s="11" t="str">
        <f t="shared" si="7"/>
        <v/>
      </c>
    </row>
    <row r="273" spans="1:11" s="5" customFormat="1" ht="13.5" hidden="1" thickBot="1" x14ac:dyDescent="0.25">
      <c r="A273" s="20" t="s">
        <v>533</v>
      </c>
      <c r="B273" s="21" t="s">
        <v>534</v>
      </c>
      <c r="C273" s="22" t="s">
        <v>25</v>
      </c>
      <c r="D273" s="23"/>
      <c r="E273" s="23"/>
      <c r="F273" s="24">
        <f t="shared" si="6"/>
        <v>0</v>
      </c>
      <c r="G273" s="25"/>
      <c r="H273" s="6"/>
      <c r="I273" s="6"/>
      <c r="J273" s="11"/>
      <c r="K273" s="11" t="str">
        <f t="shared" si="7"/>
        <v/>
      </c>
    </row>
    <row r="274" spans="1:11" s="5" customFormat="1" ht="13.5" hidden="1" thickBot="1" x14ac:dyDescent="0.25">
      <c r="A274" s="39" t="s">
        <v>535</v>
      </c>
      <c r="B274" s="40" t="s">
        <v>536</v>
      </c>
      <c r="C274" s="41" t="s">
        <v>25</v>
      </c>
      <c r="D274" s="42"/>
      <c r="E274" s="42"/>
      <c r="F274" s="43">
        <f t="shared" si="6"/>
        <v>0</v>
      </c>
      <c r="G274" s="35"/>
      <c r="H274" s="6"/>
      <c r="I274" s="6"/>
      <c r="J274" s="11"/>
      <c r="K274" s="11" t="str">
        <f t="shared" si="7"/>
        <v/>
      </c>
    </row>
    <row r="275" spans="1:11" s="5" customFormat="1" ht="13.5" hidden="1" thickBot="1" x14ac:dyDescent="0.25">
      <c r="A275" s="44" t="s">
        <v>537</v>
      </c>
      <c r="B275" s="45" t="s">
        <v>538</v>
      </c>
      <c r="C275" s="46"/>
      <c r="D275" s="47"/>
      <c r="E275" s="47"/>
      <c r="F275" s="48"/>
      <c r="G275" s="13">
        <f>SUM(G276:G300)</f>
        <v>0</v>
      </c>
      <c r="H275" s="6"/>
      <c r="I275" s="14">
        <f>G275</f>
        <v>0</v>
      </c>
      <c r="J275" s="11" t="s">
        <v>19</v>
      </c>
      <c r="K275" s="11" t="str">
        <f t="shared" si="7"/>
        <v/>
      </c>
    </row>
    <row r="276" spans="1:11" s="5" customFormat="1" ht="13.5" hidden="1" thickBot="1" x14ac:dyDescent="0.25">
      <c r="A276" s="71" t="s">
        <v>539</v>
      </c>
      <c r="B276" s="65" t="s">
        <v>540</v>
      </c>
      <c r="C276" s="50"/>
      <c r="D276" s="51"/>
      <c r="E276" s="51"/>
      <c r="F276" s="59"/>
      <c r="G276" s="19">
        <f>SUM(F277:F286)</f>
        <v>0</v>
      </c>
      <c r="H276" s="6"/>
      <c r="I276" s="6"/>
      <c r="J276" s="11" t="s">
        <v>22</v>
      </c>
      <c r="K276" s="11" t="str">
        <f t="shared" si="7"/>
        <v/>
      </c>
    </row>
    <row r="277" spans="1:11" s="5" customFormat="1" ht="13.5" hidden="1" thickBot="1" x14ac:dyDescent="0.25">
      <c r="A277" s="72" t="s">
        <v>541</v>
      </c>
      <c r="B277" s="40" t="s">
        <v>542</v>
      </c>
      <c r="C277" s="41" t="s">
        <v>45</v>
      </c>
      <c r="D277" s="42"/>
      <c r="E277" s="42"/>
      <c r="F277" s="54">
        <f t="shared" si="6"/>
        <v>0</v>
      </c>
      <c r="G277" s="55"/>
      <c r="H277" s="6"/>
      <c r="I277" s="6"/>
      <c r="J277" s="11"/>
      <c r="K277" s="11" t="str">
        <f t="shared" si="7"/>
        <v/>
      </c>
    </row>
    <row r="278" spans="1:11" s="5" customFormat="1" ht="13.5" hidden="1" thickBot="1" x14ac:dyDescent="0.25">
      <c r="A278" s="20" t="s">
        <v>543</v>
      </c>
      <c r="B278" s="21" t="s">
        <v>544</v>
      </c>
      <c r="C278" s="22" t="s">
        <v>45</v>
      </c>
      <c r="D278" s="23"/>
      <c r="E278" s="23"/>
      <c r="F278" s="24">
        <f t="shared" ref="F278:F339" si="8">IF($D278=0,0,ROUND($D278*$E278,2))</f>
        <v>0</v>
      </c>
      <c r="G278" s="25"/>
      <c r="H278" s="6"/>
      <c r="I278" s="6"/>
      <c r="J278" s="11"/>
      <c r="K278" s="11" t="str">
        <f t="shared" si="7"/>
        <v/>
      </c>
    </row>
    <row r="279" spans="1:11" s="5" customFormat="1" ht="13.5" hidden="1" thickBot="1" x14ac:dyDescent="0.25">
      <c r="A279" s="20" t="s">
        <v>545</v>
      </c>
      <c r="B279" s="21" t="s">
        <v>155</v>
      </c>
      <c r="C279" s="22" t="s">
        <v>55</v>
      </c>
      <c r="D279" s="23"/>
      <c r="E279" s="23"/>
      <c r="F279" s="24">
        <f t="shared" si="8"/>
        <v>0</v>
      </c>
      <c r="G279" s="25"/>
      <c r="H279" s="6"/>
      <c r="I279" s="6"/>
      <c r="J279" s="11"/>
      <c r="K279" s="11" t="str">
        <f t="shared" si="7"/>
        <v/>
      </c>
    </row>
    <row r="280" spans="1:11" s="5" customFormat="1" ht="13.5" hidden="1" thickBot="1" x14ac:dyDescent="0.25">
      <c r="A280" s="20" t="s">
        <v>546</v>
      </c>
      <c r="B280" s="21" t="s">
        <v>547</v>
      </c>
      <c r="C280" s="22" t="s">
        <v>55</v>
      </c>
      <c r="D280" s="23"/>
      <c r="E280" s="23"/>
      <c r="F280" s="24">
        <f t="shared" si="8"/>
        <v>0</v>
      </c>
      <c r="G280" s="25"/>
      <c r="H280" s="6"/>
      <c r="I280" s="6"/>
      <c r="J280" s="11"/>
      <c r="K280" s="11" t="str">
        <f t="shared" si="7"/>
        <v/>
      </c>
    </row>
    <row r="281" spans="1:11" s="5" customFormat="1" ht="13.5" hidden="1" thickBot="1" x14ac:dyDescent="0.25">
      <c r="A281" s="20" t="s">
        <v>548</v>
      </c>
      <c r="B281" s="21" t="s">
        <v>549</v>
      </c>
      <c r="C281" s="22" t="s">
        <v>55</v>
      </c>
      <c r="D281" s="23"/>
      <c r="E281" s="23"/>
      <c r="F281" s="24">
        <f t="shared" si="8"/>
        <v>0</v>
      </c>
      <c r="G281" s="25"/>
      <c r="H281" s="6"/>
      <c r="I281" s="6"/>
      <c r="J281" s="11"/>
      <c r="K281" s="11" t="str">
        <f t="shared" si="7"/>
        <v/>
      </c>
    </row>
    <row r="282" spans="1:11" s="5" customFormat="1" ht="13.5" hidden="1" thickBot="1" x14ac:dyDescent="0.25">
      <c r="A282" s="20" t="s">
        <v>550</v>
      </c>
      <c r="B282" s="21" t="s">
        <v>551</v>
      </c>
      <c r="C282" s="22" t="s">
        <v>55</v>
      </c>
      <c r="D282" s="23"/>
      <c r="E282" s="23"/>
      <c r="F282" s="24">
        <f t="shared" si="8"/>
        <v>0</v>
      </c>
      <c r="G282" s="25"/>
      <c r="H282" s="6"/>
      <c r="I282" s="6"/>
      <c r="J282" s="11"/>
      <c r="K282" s="11" t="str">
        <f t="shared" si="7"/>
        <v/>
      </c>
    </row>
    <row r="283" spans="1:11" s="5" customFormat="1" ht="13.5" hidden="1" thickBot="1" x14ac:dyDescent="0.25">
      <c r="A283" s="20" t="s">
        <v>552</v>
      </c>
      <c r="B283" s="21" t="s">
        <v>553</v>
      </c>
      <c r="C283" s="22" t="s">
        <v>55</v>
      </c>
      <c r="D283" s="23"/>
      <c r="E283" s="23"/>
      <c r="F283" s="24">
        <f t="shared" si="8"/>
        <v>0</v>
      </c>
      <c r="G283" s="25"/>
      <c r="H283" s="6"/>
      <c r="I283" s="6"/>
      <c r="J283" s="11"/>
      <c r="K283" s="11" t="str">
        <f t="shared" si="7"/>
        <v/>
      </c>
    </row>
    <row r="284" spans="1:11" s="5" customFormat="1" ht="13.5" hidden="1" thickBot="1" x14ac:dyDescent="0.25">
      <c r="A284" s="20" t="s">
        <v>554</v>
      </c>
      <c r="B284" s="21" t="s">
        <v>555</v>
      </c>
      <c r="C284" s="22" t="s">
        <v>55</v>
      </c>
      <c r="D284" s="23"/>
      <c r="E284" s="23"/>
      <c r="F284" s="24">
        <f t="shared" si="8"/>
        <v>0</v>
      </c>
      <c r="G284" s="25"/>
      <c r="H284" s="6"/>
      <c r="I284" s="6"/>
      <c r="J284" s="11"/>
      <c r="K284" s="11" t="str">
        <f t="shared" si="7"/>
        <v/>
      </c>
    </row>
    <row r="285" spans="1:11" s="5" customFormat="1" ht="13.5" hidden="1" thickBot="1" x14ac:dyDescent="0.25">
      <c r="A285" s="20" t="s">
        <v>556</v>
      </c>
      <c r="B285" s="21" t="s">
        <v>557</v>
      </c>
      <c r="C285" s="22" t="s">
        <v>55</v>
      </c>
      <c r="D285" s="23"/>
      <c r="E285" s="23"/>
      <c r="F285" s="24">
        <f t="shared" si="8"/>
        <v>0</v>
      </c>
      <c r="G285" s="25"/>
      <c r="H285" s="6"/>
      <c r="I285" s="6"/>
      <c r="J285" s="11"/>
      <c r="K285" s="11" t="str">
        <f t="shared" ref="K285:K348" si="9">IF(G285&gt;0,"X",IF(F285&gt;0,"X",""))</f>
        <v/>
      </c>
    </row>
    <row r="286" spans="1:11" s="5" customFormat="1" ht="13.5" hidden="1" thickBot="1" x14ac:dyDescent="0.25">
      <c r="A286" s="73" t="s">
        <v>558</v>
      </c>
      <c r="B286" s="56" t="s">
        <v>559</v>
      </c>
      <c r="C286" s="57" t="s">
        <v>55</v>
      </c>
      <c r="D286" s="58"/>
      <c r="E286" s="58"/>
      <c r="F286" s="30">
        <f t="shared" si="8"/>
        <v>0</v>
      </c>
      <c r="G286" s="31"/>
      <c r="H286" s="6"/>
      <c r="I286" s="6"/>
      <c r="J286" s="11"/>
      <c r="K286" s="11" t="str">
        <f t="shared" si="9"/>
        <v/>
      </c>
    </row>
    <row r="287" spans="1:11" s="5" customFormat="1" ht="13.5" hidden="1" thickBot="1" x14ac:dyDescent="0.25">
      <c r="A287" s="32" t="s">
        <v>560</v>
      </c>
      <c r="B287" s="49" t="s">
        <v>561</v>
      </c>
      <c r="C287" s="50"/>
      <c r="D287" s="51"/>
      <c r="E287" s="51"/>
      <c r="F287" s="52"/>
      <c r="G287" s="35">
        <f>SUM(F288:F299)</f>
        <v>0</v>
      </c>
      <c r="H287" s="6"/>
      <c r="I287" s="6"/>
      <c r="J287" s="11" t="s">
        <v>22</v>
      </c>
      <c r="K287" s="11" t="str">
        <f t="shared" si="9"/>
        <v/>
      </c>
    </row>
    <row r="288" spans="1:11" s="5" customFormat="1" ht="13.5" hidden="1" thickBot="1" x14ac:dyDescent="0.25">
      <c r="A288" s="53" t="s">
        <v>562</v>
      </c>
      <c r="B288" s="74" t="s">
        <v>563</v>
      </c>
      <c r="C288" s="41" t="s">
        <v>55</v>
      </c>
      <c r="D288" s="42"/>
      <c r="E288" s="42"/>
      <c r="F288" s="64">
        <f t="shared" si="8"/>
        <v>0</v>
      </c>
      <c r="G288" s="60"/>
      <c r="H288" s="6"/>
      <c r="I288" s="6"/>
      <c r="J288" s="11"/>
      <c r="K288" s="11" t="str">
        <f t="shared" si="9"/>
        <v/>
      </c>
    </row>
    <row r="289" spans="1:11" s="5" customFormat="1" ht="13.5" hidden="1" thickBot="1" x14ac:dyDescent="0.25">
      <c r="A289" s="20" t="s">
        <v>564</v>
      </c>
      <c r="B289" s="74" t="s">
        <v>565</v>
      </c>
      <c r="C289" s="22" t="s">
        <v>55</v>
      </c>
      <c r="D289" s="23"/>
      <c r="E289" s="23"/>
      <c r="F289" s="24">
        <f t="shared" si="8"/>
        <v>0</v>
      </c>
      <c r="G289" s="25"/>
      <c r="H289" s="6"/>
      <c r="I289" s="6"/>
      <c r="J289" s="11"/>
      <c r="K289" s="11" t="str">
        <f t="shared" si="9"/>
        <v/>
      </c>
    </row>
    <row r="290" spans="1:11" s="5" customFormat="1" ht="13.5" hidden="1" thickBot="1" x14ac:dyDescent="0.25">
      <c r="A290" s="20" t="s">
        <v>566</v>
      </c>
      <c r="B290" s="74" t="s">
        <v>567</v>
      </c>
      <c r="C290" s="22" t="s">
        <v>55</v>
      </c>
      <c r="D290" s="23"/>
      <c r="E290" s="23"/>
      <c r="F290" s="24">
        <f t="shared" si="8"/>
        <v>0</v>
      </c>
      <c r="G290" s="25"/>
      <c r="H290" s="6"/>
      <c r="I290" s="6"/>
      <c r="J290" s="11"/>
      <c r="K290" s="11" t="str">
        <f t="shared" si="9"/>
        <v/>
      </c>
    </row>
    <row r="291" spans="1:11" s="5" customFormat="1" ht="13.5" hidden="1" thickBot="1" x14ac:dyDescent="0.25">
      <c r="A291" s="20" t="s">
        <v>568</v>
      </c>
      <c r="B291" s="74" t="s">
        <v>569</v>
      </c>
      <c r="C291" s="22" t="s">
        <v>55</v>
      </c>
      <c r="D291" s="23"/>
      <c r="E291" s="23"/>
      <c r="F291" s="24">
        <f t="shared" si="8"/>
        <v>0</v>
      </c>
      <c r="G291" s="25"/>
      <c r="H291" s="6"/>
      <c r="I291" s="6"/>
      <c r="J291" s="11"/>
      <c r="K291" s="11" t="str">
        <f t="shared" si="9"/>
        <v/>
      </c>
    </row>
    <row r="292" spans="1:11" s="5" customFormat="1" ht="13.5" hidden="1" thickBot="1" x14ac:dyDescent="0.25">
      <c r="A292" s="20" t="s">
        <v>570</v>
      </c>
      <c r="B292" s="74" t="s">
        <v>571</v>
      </c>
      <c r="C292" s="22" t="s">
        <v>55</v>
      </c>
      <c r="D292" s="23"/>
      <c r="E292" s="23"/>
      <c r="F292" s="24">
        <f t="shared" si="8"/>
        <v>0</v>
      </c>
      <c r="G292" s="25"/>
      <c r="H292" s="6"/>
      <c r="I292" s="6"/>
      <c r="J292" s="11"/>
      <c r="K292" s="11" t="str">
        <f t="shared" si="9"/>
        <v/>
      </c>
    </row>
    <row r="293" spans="1:11" s="5" customFormat="1" ht="13.5" hidden="1" thickBot="1" x14ac:dyDescent="0.25">
      <c r="A293" s="20" t="s">
        <v>572</v>
      </c>
      <c r="B293" s="74" t="s">
        <v>573</v>
      </c>
      <c r="C293" s="22" t="s">
        <v>55</v>
      </c>
      <c r="D293" s="23"/>
      <c r="E293" s="23"/>
      <c r="F293" s="24">
        <f t="shared" si="8"/>
        <v>0</v>
      </c>
      <c r="G293" s="25"/>
      <c r="H293" s="6"/>
      <c r="I293" s="6"/>
      <c r="J293" s="11"/>
      <c r="K293" s="11" t="str">
        <f t="shared" si="9"/>
        <v/>
      </c>
    </row>
    <row r="294" spans="1:11" s="5" customFormat="1" ht="13.5" hidden="1" thickBot="1" x14ac:dyDescent="0.25">
      <c r="A294" s="20" t="s">
        <v>574</v>
      </c>
      <c r="B294" s="74" t="s">
        <v>575</v>
      </c>
      <c r="C294" s="22" t="s">
        <v>55</v>
      </c>
      <c r="D294" s="23"/>
      <c r="E294" s="23"/>
      <c r="F294" s="24">
        <f t="shared" si="8"/>
        <v>0</v>
      </c>
      <c r="G294" s="25"/>
      <c r="H294" s="6"/>
      <c r="I294" s="6"/>
      <c r="J294" s="11"/>
      <c r="K294" s="11" t="str">
        <f t="shared" si="9"/>
        <v/>
      </c>
    </row>
    <row r="295" spans="1:11" s="5" customFormat="1" ht="13.5" hidden="1" thickBot="1" x14ac:dyDescent="0.25">
      <c r="A295" s="20" t="s">
        <v>576</v>
      </c>
      <c r="B295" s="74" t="s">
        <v>577</v>
      </c>
      <c r="C295" s="22" t="s">
        <v>55</v>
      </c>
      <c r="D295" s="23"/>
      <c r="E295" s="23"/>
      <c r="F295" s="24">
        <f t="shared" si="8"/>
        <v>0</v>
      </c>
      <c r="G295" s="25"/>
      <c r="H295" s="6"/>
      <c r="I295" s="6"/>
      <c r="J295" s="11"/>
      <c r="K295" s="11" t="str">
        <f t="shared" si="9"/>
        <v/>
      </c>
    </row>
    <row r="296" spans="1:11" s="5" customFormat="1" ht="13.5" hidden="1" thickBot="1" x14ac:dyDescent="0.25">
      <c r="A296" s="20" t="s">
        <v>578</v>
      </c>
      <c r="B296" s="74" t="s">
        <v>579</v>
      </c>
      <c r="C296" s="22" t="s">
        <v>55</v>
      </c>
      <c r="D296" s="23"/>
      <c r="E296" s="23"/>
      <c r="F296" s="24">
        <f t="shared" si="8"/>
        <v>0</v>
      </c>
      <c r="G296" s="25"/>
      <c r="H296" s="6"/>
      <c r="I296" s="6"/>
      <c r="J296" s="11"/>
      <c r="K296" s="11" t="str">
        <f t="shared" si="9"/>
        <v/>
      </c>
    </row>
    <row r="297" spans="1:11" s="5" customFormat="1" ht="13.5" hidden="1" thickBot="1" x14ac:dyDescent="0.25">
      <c r="A297" s="20" t="s">
        <v>580</v>
      </c>
      <c r="B297" s="74" t="s">
        <v>581</v>
      </c>
      <c r="C297" s="22" t="s">
        <v>55</v>
      </c>
      <c r="D297" s="23"/>
      <c r="E297" s="23"/>
      <c r="F297" s="24">
        <f t="shared" si="8"/>
        <v>0</v>
      </c>
      <c r="G297" s="25"/>
      <c r="H297" s="6"/>
      <c r="I297" s="6"/>
      <c r="J297" s="11"/>
      <c r="K297" s="11" t="str">
        <f t="shared" si="9"/>
        <v/>
      </c>
    </row>
    <row r="298" spans="1:11" s="5" customFormat="1" ht="13.5" hidden="1" thickBot="1" x14ac:dyDescent="0.25">
      <c r="A298" s="20" t="s">
        <v>582</v>
      </c>
      <c r="B298" s="74" t="s">
        <v>583</v>
      </c>
      <c r="C298" s="22" t="s">
        <v>55</v>
      </c>
      <c r="D298" s="23"/>
      <c r="E298" s="23"/>
      <c r="F298" s="24">
        <f t="shared" si="8"/>
        <v>0</v>
      </c>
      <c r="G298" s="25"/>
      <c r="H298" s="6"/>
      <c r="I298" s="6"/>
      <c r="J298" s="11"/>
      <c r="K298" s="11" t="str">
        <f t="shared" si="9"/>
        <v/>
      </c>
    </row>
    <row r="299" spans="1:11" s="5" customFormat="1" ht="13.5" hidden="1" thickBot="1" x14ac:dyDescent="0.25">
      <c r="A299" s="75" t="s">
        <v>584</v>
      </c>
      <c r="B299" s="76" t="s">
        <v>585</v>
      </c>
      <c r="C299" s="57" t="s">
        <v>45</v>
      </c>
      <c r="D299" s="58"/>
      <c r="E299" s="58"/>
      <c r="F299" s="30">
        <f t="shared" si="8"/>
        <v>0</v>
      </c>
      <c r="G299" s="31"/>
      <c r="H299" s="6"/>
      <c r="I299" s="6"/>
      <c r="J299" s="11"/>
      <c r="K299" s="11" t="str">
        <f t="shared" si="9"/>
        <v/>
      </c>
    </row>
    <row r="300" spans="1:11" s="5" customFormat="1" ht="13.5" hidden="1" thickBot="1" x14ac:dyDescent="0.25">
      <c r="A300" s="32" t="s">
        <v>586</v>
      </c>
      <c r="B300" s="49" t="s">
        <v>587</v>
      </c>
      <c r="C300" s="50"/>
      <c r="D300" s="51"/>
      <c r="E300" s="51"/>
      <c r="F300" s="52"/>
      <c r="G300" s="35">
        <f>SUM(F301:F321)</f>
        <v>0</v>
      </c>
      <c r="H300" s="6"/>
      <c r="I300" s="6"/>
      <c r="J300" s="11" t="s">
        <v>22</v>
      </c>
      <c r="K300" s="11" t="str">
        <f t="shared" si="9"/>
        <v/>
      </c>
    </row>
    <row r="301" spans="1:11" s="5" customFormat="1" ht="13.5" hidden="1" thickBot="1" x14ac:dyDescent="0.25">
      <c r="A301" s="53" t="s">
        <v>588</v>
      </c>
      <c r="B301" s="40" t="s">
        <v>589</v>
      </c>
      <c r="C301" s="41" t="s">
        <v>55</v>
      </c>
      <c r="D301" s="42"/>
      <c r="E301" s="42"/>
      <c r="F301" s="64">
        <f t="shared" si="8"/>
        <v>0</v>
      </c>
      <c r="G301" s="60"/>
      <c r="H301" s="6"/>
      <c r="I301" s="6"/>
      <c r="J301" s="11"/>
      <c r="K301" s="11" t="str">
        <f t="shared" si="9"/>
        <v/>
      </c>
    </row>
    <row r="302" spans="1:11" s="5" customFormat="1" ht="13.5" hidden="1" thickBot="1" x14ac:dyDescent="0.25">
      <c r="A302" s="20" t="s">
        <v>590</v>
      </c>
      <c r="B302" s="21" t="s">
        <v>591</v>
      </c>
      <c r="C302" s="22" t="s">
        <v>55</v>
      </c>
      <c r="D302" s="23"/>
      <c r="E302" s="23"/>
      <c r="F302" s="24">
        <f t="shared" si="8"/>
        <v>0</v>
      </c>
      <c r="G302" s="25"/>
      <c r="H302" s="6"/>
      <c r="I302" s="6"/>
      <c r="J302" s="11"/>
      <c r="K302" s="11" t="str">
        <f t="shared" si="9"/>
        <v/>
      </c>
    </row>
    <row r="303" spans="1:11" s="5" customFormat="1" ht="13.5" hidden="1" thickBot="1" x14ac:dyDescent="0.25">
      <c r="A303" s="20" t="s">
        <v>592</v>
      </c>
      <c r="B303" s="21" t="s">
        <v>593</v>
      </c>
      <c r="C303" s="22" t="s">
        <v>55</v>
      </c>
      <c r="D303" s="23"/>
      <c r="E303" s="23"/>
      <c r="F303" s="24">
        <f t="shared" si="8"/>
        <v>0</v>
      </c>
      <c r="G303" s="25"/>
      <c r="H303" s="6"/>
      <c r="I303" s="6"/>
      <c r="J303" s="11"/>
      <c r="K303" s="11" t="str">
        <f t="shared" si="9"/>
        <v/>
      </c>
    </row>
    <row r="304" spans="1:11" s="5" customFormat="1" ht="13.5" hidden="1" thickBot="1" x14ac:dyDescent="0.25">
      <c r="A304" s="20" t="s">
        <v>594</v>
      </c>
      <c r="B304" s="21" t="s">
        <v>595</v>
      </c>
      <c r="C304" s="22" t="s">
        <v>55</v>
      </c>
      <c r="D304" s="23"/>
      <c r="E304" s="23"/>
      <c r="F304" s="24">
        <f t="shared" si="8"/>
        <v>0</v>
      </c>
      <c r="G304" s="25"/>
      <c r="H304" s="6"/>
      <c r="I304" s="6"/>
      <c r="J304" s="11"/>
      <c r="K304" s="11" t="str">
        <f t="shared" si="9"/>
        <v/>
      </c>
    </row>
    <row r="305" spans="1:11" s="5" customFormat="1" ht="13.5" hidden="1" thickBot="1" x14ac:dyDescent="0.25">
      <c r="A305" s="20" t="s">
        <v>596</v>
      </c>
      <c r="B305" s="21" t="s">
        <v>597</v>
      </c>
      <c r="C305" s="22" t="s">
        <v>55</v>
      </c>
      <c r="D305" s="23"/>
      <c r="E305" s="23"/>
      <c r="F305" s="24">
        <f t="shared" si="8"/>
        <v>0</v>
      </c>
      <c r="G305" s="25"/>
      <c r="H305" s="6"/>
      <c r="I305" s="6"/>
      <c r="J305" s="11"/>
      <c r="K305" s="11" t="str">
        <f t="shared" si="9"/>
        <v/>
      </c>
    </row>
    <row r="306" spans="1:11" s="5" customFormat="1" ht="13.5" hidden="1" thickBot="1" x14ac:dyDescent="0.25">
      <c r="A306" s="20" t="s">
        <v>598</v>
      </c>
      <c r="B306" s="21" t="s">
        <v>599</v>
      </c>
      <c r="C306" s="22" t="s">
        <v>55</v>
      </c>
      <c r="D306" s="23"/>
      <c r="E306" s="23"/>
      <c r="F306" s="24">
        <f t="shared" si="8"/>
        <v>0</v>
      </c>
      <c r="G306" s="25"/>
      <c r="H306" s="6"/>
      <c r="I306" s="6"/>
      <c r="J306" s="11"/>
      <c r="K306" s="11" t="str">
        <f t="shared" si="9"/>
        <v/>
      </c>
    </row>
    <row r="307" spans="1:11" s="5" customFormat="1" ht="13.5" hidden="1" thickBot="1" x14ac:dyDescent="0.25">
      <c r="A307" s="20" t="s">
        <v>600</v>
      </c>
      <c r="B307" s="21" t="s">
        <v>601</v>
      </c>
      <c r="C307" s="22" t="s">
        <v>55</v>
      </c>
      <c r="D307" s="23"/>
      <c r="E307" s="23"/>
      <c r="F307" s="24">
        <f t="shared" si="8"/>
        <v>0</v>
      </c>
      <c r="G307" s="25"/>
      <c r="H307" s="6"/>
      <c r="I307" s="6"/>
      <c r="J307" s="11"/>
      <c r="K307" s="11" t="str">
        <f t="shared" si="9"/>
        <v/>
      </c>
    </row>
    <row r="308" spans="1:11" s="5" customFormat="1" ht="13.5" hidden="1" thickBot="1" x14ac:dyDescent="0.25">
      <c r="A308" s="20" t="s">
        <v>602</v>
      </c>
      <c r="B308" s="21" t="s">
        <v>603</v>
      </c>
      <c r="C308" s="22" t="s">
        <v>55</v>
      </c>
      <c r="D308" s="23"/>
      <c r="E308" s="23"/>
      <c r="F308" s="24">
        <f t="shared" si="8"/>
        <v>0</v>
      </c>
      <c r="G308" s="25"/>
      <c r="H308" s="6"/>
      <c r="I308" s="6"/>
      <c r="J308" s="11"/>
      <c r="K308" s="11" t="str">
        <f t="shared" si="9"/>
        <v/>
      </c>
    </row>
    <row r="309" spans="1:11" s="5" customFormat="1" ht="13.5" hidden="1" thickBot="1" x14ac:dyDescent="0.25">
      <c r="A309" s="20" t="s">
        <v>604</v>
      </c>
      <c r="B309" s="21" t="s">
        <v>605</v>
      </c>
      <c r="C309" s="22" t="s">
        <v>55</v>
      </c>
      <c r="D309" s="23"/>
      <c r="E309" s="23"/>
      <c r="F309" s="24">
        <f t="shared" si="8"/>
        <v>0</v>
      </c>
      <c r="G309" s="25"/>
      <c r="H309" s="6"/>
      <c r="I309" s="6"/>
      <c r="J309" s="11"/>
      <c r="K309" s="11" t="str">
        <f t="shared" si="9"/>
        <v/>
      </c>
    </row>
    <row r="310" spans="1:11" s="5" customFormat="1" ht="13.5" hidden="1" thickBot="1" x14ac:dyDescent="0.25">
      <c r="A310" s="20" t="s">
        <v>606</v>
      </c>
      <c r="B310" s="21" t="s">
        <v>607</v>
      </c>
      <c r="C310" s="22" t="s">
        <v>55</v>
      </c>
      <c r="D310" s="23"/>
      <c r="E310" s="23"/>
      <c r="F310" s="24">
        <f t="shared" si="8"/>
        <v>0</v>
      </c>
      <c r="G310" s="25"/>
      <c r="H310" s="6"/>
      <c r="I310" s="6"/>
      <c r="J310" s="11"/>
      <c r="K310" s="11" t="str">
        <f t="shared" si="9"/>
        <v/>
      </c>
    </row>
    <row r="311" spans="1:11" s="5" customFormat="1" ht="13.5" hidden="1" thickBot="1" x14ac:dyDescent="0.25">
      <c r="A311" s="20" t="s">
        <v>608</v>
      </c>
      <c r="B311" s="21" t="s">
        <v>609</v>
      </c>
      <c r="C311" s="22" t="s">
        <v>55</v>
      </c>
      <c r="D311" s="23"/>
      <c r="E311" s="23"/>
      <c r="F311" s="24">
        <f t="shared" si="8"/>
        <v>0</v>
      </c>
      <c r="G311" s="25"/>
      <c r="H311" s="6"/>
      <c r="I311" s="6"/>
      <c r="J311" s="11"/>
      <c r="K311" s="11" t="str">
        <f t="shared" si="9"/>
        <v/>
      </c>
    </row>
    <row r="312" spans="1:11" s="5" customFormat="1" ht="13.5" hidden="1" thickBot="1" x14ac:dyDescent="0.25">
      <c r="A312" s="20" t="s">
        <v>610</v>
      </c>
      <c r="B312" s="21" t="s">
        <v>611</v>
      </c>
      <c r="C312" s="22" t="s">
        <v>55</v>
      </c>
      <c r="D312" s="23"/>
      <c r="E312" s="23"/>
      <c r="F312" s="24">
        <f t="shared" si="8"/>
        <v>0</v>
      </c>
      <c r="G312" s="25"/>
      <c r="H312" s="6"/>
      <c r="I312" s="6"/>
      <c r="J312" s="11"/>
      <c r="K312" s="11" t="str">
        <f t="shared" si="9"/>
        <v/>
      </c>
    </row>
    <row r="313" spans="1:11" s="5" customFormat="1" ht="13.5" hidden="1" thickBot="1" x14ac:dyDescent="0.25">
      <c r="A313" s="20" t="s">
        <v>612</v>
      </c>
      <c r="B313" s="21" t="s">
        <v>613</v>
      </c>
      <c r="C313" s="22" t="s">
        <v>55</v>
      </c>
      <c r="D313" s="23"/>
      <c r="E313" s="23"/>
      <c r="F313" s="24">
        <f t="shared" si="8"/>
        <v>0</v>
      </c>
      <c r="G313" s="25"/>
      <c r="H313" s="6"/>
      <c r="I313" s="6"/>
      <c r="J313" s="11"/>
      <c r="K313" s="11" t="str">
        <f t="shared" si="9"/>
        <v/>
      </c>
    </row>
    <row r="314" spans="1:11" s="5" customFormat="1" ht="13.5" hidden="1" thickBot="1" x14ac:dyDescent="0.25">
      <c r="A314" s="20" t="s">
        <v>614</v>
      </c>
      <c r="B314" s="21" t="s">
        <v>615</v>
      </c>
      <c r="C314" s="22" t="s">
        <v>55</v>
      </c>
      <c r="D314" s="23"/>
      <c r="E314" s="23"/>
      <c r="F314" s="24">
        <f t="shared" si="8"/>
        <v>0</v>
      </c>
      <c r="G314" s="25"/>
      <c r="H314" s="6"/>
      <c r="I314" s="6"/>
      <c r="J314" s="11"/>
      <c r="K314" s="11" t="str">
        <f t="shared" si="9"/>
        <v/>
      </c>
    </row>
    <row r="315" spans="1:11" s="5" customFormat="1" ht="13.5" hidden="1" thickBot="1" x14ac:dyDescent="0.25">
      <c r="A315" s="20" t="s">
        <v>616</v>
      </c>
      <c r="B315" s="21" t="s">
        <v>617</v>
      </c>
      <c r="C315" s="22" t="s">
        <v>55</v>
      </c>
      <c r="D315" s="23"/>
      <c r="E315" s="23"/>
      <c r="F315" s="24">
        <f t="shared" si="8"/>
        <v>0</v>
      </c>
      <c r="G315" s="25"/>
      <c r="H315" s="6"/>
      <c r="I315" s="6"/>
      <c r="J315" s="11"/>
      <c r="K315" s="11" t="str">
        <f t="shared" si="9"/>
        <v/>
      </c>
    </row>
    <row r="316" spans="1:11" s="5" customFormat="1" ht="13.5" hidden="1" thickBot="1" x14ac:dyDescent="0.25">
      <c r="A316" s="20" t="s">
        <v>618</v>
      </c>
      <c r="B316" s="21" t="s">
        <v>619</v>
      </c>
      <c r="C316" s="22" t="s">
        <v>55</v>
      </c>
      <c r="D316" s="23"/>
      <c r="E316" s="23"/>
      <c r="F316" s="24">
        <f t="shared" si="8"/>
        <v>0</v>
      </c>
      <c r="G316" s="25"/>
      <c r="H316" s="6"/>
      <c r="I316" s="6"/>
      <c r="J316" s="11"/>
      <c r="K316" s="11" t="str">
        <f t="shared" si="9"/>
        <v/>
      </c>
    </row>
    <row r="317" spans="1:11" s="5" customFormat="1" ht="13.5" hidden="1" thickBot="1" x14ac:dyDescent="0.25">
      <c r="A317" s="20" t="s">
        <v>620</v>
      </c>
      <c r="B317" s="21" t="s">
        <v>621</v>
      </c>
      <c r="C317" s="22" t="s">
        <v>55</v>
      </c>
      <c r="D317" s="23"/>
      <c r="E317" s="23"/>
      <c r="F317" s="24">
        <f t="shared" si="8"/>
        <v>0</v>
      </c>
      <c r="G317" s="25"/>
      <c r="H317" s="6"/>
      <c r="I317" s="6"/>
      <c r="J317" s="11"/>
      <c r="K317" s="11" t="str">
        <f t="shared" si="9"/>
        <v/>
      </c>
    </row>
    <row r="318" spans="1:11" s="5" customFormat="1" ht="13.5" hidden="1" thickBot="1" x14ac:dyDescent="0.25">
      <c r="A318" s="20" t="s">
        <v>622</v>
      </c>
      <c r="B318" s="21" t="s">
        <v>623</v>
      </c>
      <c r="C318" s="22" t="s">
        <v>55</v>
      </c>
      <c r="D318" s="23"/>
      <c r="E318" s="23"/>
      <c r="F318" s="24">
        <f t="shared" si="8"/>
        <v>0</v>
      </c>
      <c r="G318" s="25"/>
      <c r="H318" s="6"/>
      <c r="I318" s="6"/>
      <c r="J318" s="11"/>
      <c r="K318" s="11" t="str">
        <f t="shared" si="9"/>
        <v/>
      </c>
    </row>
    <row r="319" spans="1:11" s="5" customFormat="1" ht="13.5" hidden="1" thickBot="1" x14ac:dyDescent="0.25">
      <c r="A319" s="20" t="s">
        <v>624</v>
      </c>
      <c r="B319" s="21" t="s">
        <v>625</v>
      </c>
      <c r="C319" s="22" t="s">
        <v>55</v>
      </c>
      <c r="D319" s="23"/>
      <c r="E319" s="23"/>
      <c r="F319" s="24">
        <f t="shared" si="8"/>
        <v>0</v>
      </c>
      <c r="G319" s="25"/>
      <c r="H319" s="6"/>
      <c r="I319" s="6"/>
      <c r="J319" s="11"/>
      <c r="K319" s="11" t="str">
        <f t="shared" si="9"/>
        <v/>
      </c>
    </row>
    <row r="320" spans="1:11" s="5" customFormat="1" ht="13.5" hidden="1" thickBot="1" x14ac:dyDescent="0.25">
      <c r="A320" s="20" t="s">
        <v>626</v>
      </c>
      <c r="B320" s="21" t="s">
        <v>627</v>
      </c>
      <c r="C320" s="22" t="s">
        <v>55</v>
      </c>
      <c r="D320" s="23"/>
      <c r="E320" s="23"/>
      <c r="F320" s="24">
        <f t="shared" si="8"/>
        <v>0</v>
      </c>
      <c r="G320" s="25"/>
      <c r="H320" s="6"/>
      <c r="I320" s="6"/>
      <c r="J320" s="11"/>
      <c r="K320" s="11" t="str">
        <f t="shared" si="9"/>
        <v/>
      </c>
    </row>
    <row r="321" spans="1:20" s="5" customFormat="1" ht="13.5" hidden="1" thickBot="1" x14ac:dyDescent="0.25">
      <c r="A321" s="39" t="s">
        <v>628</v>
      </c>
      <c r="B321" s="40" t="s">
        <v>629</v>
      </c>
      <c r="C321" s="41" t="s">
        <v>45</v>
      </c>
      <c r="D321" s="42"/>
      <c r="E321" s="42"/>
      <c r="F321" s="64">
        <f t="shared" si="8"/>
        <v>0</v>
      </c>
      <c r="G321" s="35"/>
      <c r="H321" s="6"/>
      <c r="I321" s="6"/>
      <c r="J321" s="11"/>
      <c r="K321" s="11" t="str">
        <f t="shared" si="9"/>
        <v/>
      </c>
    </row>
    <row r="322" spans="1:20" ht="13.5" thickBot="1" x14ac:dyDescent="0.25">
      <c r="A322" s="140" t="s">
        <v>630</v>
      </c>
      <c r="B322" s="141" t="s">
        <v>631</v>
      </c>
      <c r="C322" s="46"/>
      <c r="D322" s="77"/>
      <c r="E322" s="77"/>
      <c r="F322" s="77"/>
      <c r="G322" s="137">
        <f>SUM(G323:G327)</f>
        <v>89476.75</v>
      </c>
      <c r="I322" s="14">
        <f>G322</f>
        <v>89476.75</v>
      </c>
      <c r="J322" s="11" t="s">
        <v>19</v>
      </c>
      <c r="K322" s="11" t="str">
        <f t="shared" si="9"/>
        <v>X</v>
      </c>
      <c r="S322" s="274"/>
      <c r="T322" s="273"/>
    </row>
    <row r="323" spans="1:20" s="5" customFormat="1" hidden="1" x14ac:dyDescent="0.2">
      <c r="A323" s="32" t="s">
        <v>632</v>
      </c>
      <c r="B323" s="49" t="s">
        <v>175</v>
      </c>
      <c r="C323" s="50"/>
      <c r="D323" s="51"/>
      <c r="E323" s="51"/>
      <c r="F323" s="52"/>
      <c r="G323" s="35">
        <f>SUM(F324:F326)</f>
        <v>0</v>
      </c>
      <c r="H323" s="6"/>
      <c r="I323" s="6"/>
      <c r="J323" s="11" t="s">
        <v>22</v>
      </c>
      <c r="K323" s="11" t="str">
        <f t="shared" si="9"/>
        <v/>
      </c>
    </row>
    <row r="324" spans="1:20" s="5" customFormat="1" hidden="1" x14ac:dyDescent="0.2">
      <c r="A324" s="53" t="s">
        <v>633</v>
      </c>
      <c r="B324" s="40" t="s">
        <v>634</v>
      </c>
      <c r="C324" s="41" t="s">
        <v>184</v>
      </c>
      <c r="D324" s="42"/>
      <c r="E324" s="42"/>
      <c r="F324" s="54">
        <f t="shared" si="8"/>
        <v>0</v>
      </c>
      <c r="G324" s="55"/>
      <c r="H324" s="6"/>
      <c r="I324" s="6"/>
      <c r="J324" s="11"/>
      <c r="K324" s="11" t="str">
        <f t="shared" si="9"/>
        <v/>
      </c>
    </row>
    <row r="325" spans="1:20" s="5" customFormat="1" hidden="1" x14ac:dyDescent="0.2">
      <c r="A325" s="53" t="s">
        <v>635</v>
      </c>
      <c r="B325" s="40" t="s">
        <v>636</v>
      </c>
      <c r="C325" s="41" t="s">
        <v>184</v>
      </c>
      <c r="D325" s="42"/>
      <c r="E325" s="42"/>
      <c r="F325" s="54">
        <f t="shared" si="8"/>
        <v>0</v>
      </c>
      <c r="G325" s="55"/>
      <c r="H325" s="6"/>
      <c r="I325" s="6"/>
      <c r="J325" s="11"/>
      <c r="K325" s="11" t="str">
        <f t="shared" si="9"/>
        <v/>
      </c>
    </row>
    <row r="326" spans="1:20" s="5" customFormat="1" ht="13.5" hidden="1" thickBot="1" x14ac:dyDescent="0.25">
      <c r="A326" s="38" t="s">
        <v>637</v>
      </c>
      <c r="B326" s="56" t="s">
        <v>638</v>
      </c>
      <c r="C326" s="57" t="s">
        <v>184</v>
      </c>
      <c r="D326" s="58"/>
      <c r="E326" s="58"/>
      <c r="F326" s="30">
        <f t="shared" si="8"/>
        <v>0</v>
      </c>
      <c r="G326" s="31"/>
      <c r="H326" s="6"/>
      <c r="I326" s="6"/>
      <c r="J326" s="11"/>
      <c r="K326" s="11" t="str">
        <f t="shared" si="9"/>
        <v/>
      </c>
    </row>
    <row r="327" spans="1:20" x14ac:dyDescent="0.2">
      <c r="A327" s="142" t="s">
        <v>639</v>
      </c>
      <c r="B327" s="143" t="s">
        <v>631</v>
      </c>
      <c r="C327" s="50"/>
      <c r="D327" s="52"/>
      <c r="E327" s="52"/>
      <c r="F327" s="52"/>
      <c r="G327" s="35">
        <f>SUM(F328:F339)</f>
        <v>89476.75</v>
      </c>
      <c r="I327" s="6"/>
      <c r="J327" s="11" t="s">
        <v>22</v>
      </c>
      <c r="K327" s="11" t="str">
        <f t="shared" si="9"/>
        <v>X</v>
      </c>
      <c r="S327" s="274"/>
      <c r="T327" s="273"/>
    </row>
    <row r="328" spans="1:20" s="5" customFormat="1" hidden="1" x14ac:dyDescent="0.2">
      <c r="A328" s="53" t="s">
        <v>640</v>
      </c>
      <c r="B328" s="40" t="s">
        <v>641</v>
      </c>
      <c r="C328" s="41" t="s">
        <v>184</v>
      </c>
      <c r="D328" s="42"/>
      <c r="E328" s="42"/>
      <c r="F328" s="64">
        <f t="shared" si="8"/>
        <v>0</v>
      </c>
      <c r="G328" s="60"/>
      <c r="H328" s="6"/>
      <c r="I328" s="6"/>
      <c r="J328" s="11"/>
      <c r="K328" s="11" t="str">
        <f t="shared" si="9"/>
        <v/>
      </c>
    </row>
    <row r="329" spans="1:20" s="5" customFormat="1" hidden="1" x14ac:dyDescent="0.2">
      <c r="A329" s="20" t="s">
        <v>642</v>
      </c>
      <c r="B329" s="21" t="s">
        <v>643</v>
      </c>
      <c r="C329" s="22" t="s">
        <v>184</v>
      </c>
      <c r="D329" s="23"/>
      <c r="E329" s="23"/>
      <c r="F329" s="24">
        <f t="shared" si="8"/>
        <v>0</v>
      </c>
      <c r="G329" s="25"/>
      <c r="H329" s="6"/>
      <c r="I329" s="6"/>
      <c r="J329" s="11"/>
      <c r="K329" s="11" t="str">
        <f t="shared" si="9"/>
        <v/>
      </c>
    </row>
    <row r="330" spans="1:20" s="5" customFormat="1" hidden="1" x14ac:dyDescent="0.2">
      <c r="A330" s="20" t="s">
        <v>644</v>
      </c>
      <c r="B330" s="21" t="s">
        <v>645</v>
      </c>
      <c r="C330" s="22" t="s">
        <v>184</v>
      </c>
      <c r="D330" s="23"/>
      <c r="E330" s="23"/>
      <c r="F330" s="24">
        <f t="shared" si="8"/>
        <v>0</v>
      </c>
      <c r="G330" s="25"/>
      <c r="H330" s="6"/>
      <c r="I330" s="6"/>
      <c r="J330" s="11"/>
      <c r="K330" s="11" t="str">
        <f t="shared" si="9"/>
        <v/>
      </c>
    </row>
    <row r="331" spans="1:20" x14ac:dyDescent="0.2">
      <c r="A331" s="20" t="s">
        <v>646</v>
      </c>
      <c r="B331" s="21" t="s">
        <v>647</v>
      </c>
      <c r="C331" s="22" t="s">
        <v>184</v>
      </c>
      <c r="D331" s="262">
        <v>1837</v>
      </c>
      <c r="E331" s="262">
        <f>S331</f>
        <v>27.75</v>
      </c>
      <c r="F331" s="24">
        <f t="shared" si="8"/>
        <v>50976.75</v>
      </c>
      <c r="G331" s="25"/>
      <c r="I331" s="6"/>
      <c r="J331" s="11"/>
      <c r="K331" s="11" t="str">
        <f t="shared" si="9"/>
        <v>X</v>
      </c>
      <c r="S331" s="274">
        <v>27.75</v>
      </c>
      <c r="T331" s="273">
        <v>27.75</v>
      </c>
    </row>
    <row r="332" spans="1:20" s="5" customFormat="1" hidden="1" x14ac:dyDescent="0.2">
      <c r="A332" s="20" t="s">
        <v>648</v>
      </c>
      <c r="B332" s="21" t="s">
        <v>649</v>
      </c>
      <c r="C332" s="22" t="s">
        <v>184</v>
      </c>
      <c r="D332" s="23"/>
      <c r="E332" s="23"/>
      <c r="F332" s="24">
        <f t="shared" si="8"/>
        <v>0</v>
      </c>
      <c r="G332" s="25"/>
      <c r="H332" s="6"/>
      <c r="I332" s="6"/>
      <c r="J332" s="11"/>
      <c r="K332" s="11" t="str">
        <f t="shared" si="9"/>
        <v/>
      </c>
      <c r="S332" s="266"/>
    </row>
    <row r="333" spans="1:20" s="5" customFormat="1" hidden="1" x14ac:dyDescent="0.2">
      <c r="A333" s="20" t="s">
        <v>650</v>
      </c>
      <c r="B333" s="21" t="s">
        <v>651</v>
      </c>
      <c r="C333" s="22" t="s">
        <v>184</v>
      </c>
      <c r="D333" s="23"/>
      <c r="E333" s="23"/>
      <c r="F333" s="24">
        <f t="shared" si="8"/>
        <v>0</v>
      </c>
      <c r="G333" s="25"/>
      <c r="H333" s="6"/>
      <c r="I333" s="6"/>
      <c r="J333" s="11"/>
      <c r="K333" s="11" t="str">
        <f t="shared" si="9"/>
        <v/>
      </c>
      <c r="S333" s="266"/>
    </row>
    <row r="334" spans="1:20" s="5" customFormat="1" hidden="1" x14ac:dyDescent="0.2">
      <c r="A334" s="20" t="s">
        <v>652</v>
      </c>
      <c r="B334" s="21" t="s">
        <v>653</v>
      </c>
      <c r="C334" s="22" t="s">
        <v>184</v>
      </c>
      <c r="D334" s="23"/>
      <c r="E334" s="23"/>
      <c r="F334" s="24">
        <f t="shared" si="8"/>
        <v>0</v>
      </c>
      <c r="G334" s="25"/>
      <c r="H334" s="6"/>
      <c r="I334" s="6"/>
      <c r="J334" s="11"/>
      <c r="K334" s="11" t="str">
        <f t="shared" si="9"/>
        <v/>
      </c>
      <c r="S334" s="266"/>
    </row>
    <row r="335" spans="1:20" s="5" customFormat="1" hidden="1" x14ac:dyDescent="0.2">
      <c r="A335" s="20" t="s">
        <v>654</v>
      </c>
      <c r="B335" s="21" t="s">
        <v>655</v>
      </c>
      <c r="C335" s="22" t="s">
        <v>184</v>
      </c>
      <c r="D335" s="23"/>
      <c r="E335" s="23"/>
      <c r="F335" s="24">
        <f t="shared" si="8"/>
        <v>0</v>
      </c>
      <c r="G335" s="25"/>
      <c r="H335" s="6"/>
      <c r="I335" s="6"/>
      <c r="J335" s="11"/>
      <c r="K335" s="11" t="str">
        <f t="shared" si="9"/>
        <v/>
      </c>
      <c r="S335" s="266"/>
    </row>
    <row r="336" spans="1:20" ht="13.5" thickBot="1" x14ac:dyDescent="0.25">
      <c r="A336" s="20" t="s">
        <v>656</v>
      </c>
      <c r="B336" s="21" t="s">
        <v>657</v>
      </c>
      <c r="C336" s="22" t="s">
        <v>184</v>
      </c>
      <c r="D336" s="262">
        <v>3850</v>
      </c>
      <c r="E336" s="262">
        <f>S336</f>
        <v>10</v>
      </c>
      <c r="F336" s="24">
        <f t="shared" si="8"/>
        <v>38500</v>
      </c>
      <c r="G336" s="25"/>
      <c r="I336" s="6"/>
      <c r="J336" s="11"/>
      <c r="K336" s="11" t="str">
        <f t="shared" si="9"/>
        <v>X</v>
      </c>
      <c r="S336" s="274">
        <v>10</v>
      </c>
      <c r="T336" s="273">
        <v>10</v>
      </c>
    </row>
    <row r="337" spans="1:20" s="5" customFormat="1" ht="13.5" hidden="1" thickBot="1" x14ac:dyDescent="0.25">
      <c r="A337" s="39" t="s">
        <v>658</v>
      </c>
      <c r="B337" s="21" t="s">
        <v>659</v>
      </c>
      <c r="C337" s="22" t="s">
        <v>184</v>
      </c>
      <c r="D337" s="23"/>
      <c r="E337" s="23"/>
      <c r="F337" s="24">
        <f t="shared" si="8"/>
        <v>0</v>
      </c>
      <c r="G337" s="25"/>
      <c r="H337" s="6"/>
      <c r="I337" s="6"/>
      <c r="J337" s="11"/>
      <c r="K337" s="11" t="str">
        <f t="shared" si="9"/>
        <v/>
      </c>
      <c r="S337" s="266"/>
    </row>
    <row r="338" spans="1:20" s="5" customFormat="1" ht="13.5" hidden="1" thickBot="1" x14ac:dyDescent="0.25">
      <c r="A338" s="20" t="s">
        <v>660</v>
      </c>
      <c r="B338" s="21" t="s">
        <v>661</v>
      </c>
      <c r="C338" s="22" t="s">
        <v>184</v>
      </c>
      <c r="D338" s="23"/>
      <c r="E338" s="23"/>
      <c r="F338" s="24">
        <f t="shared" si="8"/>
        <v>0</v>
      </c>
      <c r="G338" s="25"/>
      <c r="H338" s="6"/>
      <c r="I338" s="6"/>
      <c r="J338" s="11"/>
      <c r="K338" s="11" t="str">
        <f t="shared" si="9"/>
        <v/>
      </c>
      <c r="S338" s="266"/>
    </row>
    <row r="339" spans="1:20" s="5" customFormat="1" ht="13.5" hidden="1" thickBot="1" x14ac:dyDescent="0.25">
      <c r="A339" s="39" t="s">
        <v>662</v>
      </c>
      <c r="B339" s="40" t="s">
        <v>663</v>
      </c>
      <c r="C339" s="41" t="s">
        <v>184</v>
      </c>
      <c r="D339" s="42"/>
      <c r="E339" s="42"/>
      <c r="F339" s="64">
        <f t="shared" si="8"/>
        <v>0</v>
      </c>
      <c r="G339" s="55"/>
      <c r="H339" s="6"/>
      <c r="I339" s="6"/>
      <c r="J339" s="11"/>
      <c r="K339" s="11" t="str">
        <f t="shared" si="9"/>
        <v/>
      </c>
      <c r="S339" s="266"/>
    </row>
    <row r="340" spans="1:20" ht="13.5" thickBot="1" x14ac:dyDescent="0.25">
      <c r="A340" s="140" t="s">
        <v>664</v>
      </c>
      <c r="B340" s="141" t="s">
        <v>665</v>
      </c>
      <c r="C340" s="46"/>
      <c r="D340" s="77"/>
      <c r="E340" s="77"/>
      <c r="F340" s="77"/>
      <c r="G340" s="137">
        <f>SUM(G341:G400)</f>
        <v>1245740.93</v>
      </c>
      <c r="I340" s="14">
        <f>G340</f>
        <v>1245740.93</v>
      </c>
      <c r="J340" s="11" t="s">
        <v>19</v>
      </c>
      <c r="K340" s="11" t="str">
        <f t="shared" si="9"/>
        <v>X</v>
      </c>
      <c r="S340" s="274"/>
      <c r="T340" s="273"/>
    </row>
    <row r="341" spans="1:20" x14ac:dyDescent="0.2">
      <c r="A341" s="142" t="s">
        <v>666</v>
      </c>
      <c r="B341" s="143" t="s">
        <v>175</v>
      </c>
      <c r="C341" s="50"/>
      <c r="D341" s="52"/>
      <c r="E341" s="52"/>
      <c r="F341" s="52"/>
      <c r="G341" s="35">
        <f>SUM(F342:F346)</f>
        <v>16416.400000000001</v>
      </c>
      <c r="I341" s="6"/>
      <c r="J341" s="11" t="s">
        <v>22</v>
      </c>
      <c r="K341" s="11" t="str">
        <f t="shared" si="9"/>
        <v>X</v>
      </c>
      <c r="S341" s="274"/>
      <c r="T341" s="273"/>
    </row>
    <row r="342" spans="1:20" x14ac:dyDescent="0.2">
      <c r="A342" s="53" t="s">
        <v>667</v>
      </c>
      <c r="B342" s="40" t="s">
        <v>668</v>
      </c>
      <c r="C342" s="41" t="s">
        <v>45</v>
      </c>
      <c r="D342" s="43">
        <v>29315</v>
      </c>
      <c r="E342" s="43">
        <f>S342</f>
        <v>0.56000000000000005</v>
      </c>
      <c r="F342" s="64">
        <f t="shared" ref="F342:F406" si="10">IF($D342=0,0,ROUND($D342*$E342,2))</f>
        <v>16416.400000000001</v>
      </c>
      <c r="G342" s="55"/>
      <c r="I342" s="6"/>
      <c r="J342" s="11"/>
      <c r="K342" s="11" t="str">
        <f t="shared" si="9"/>
        <v>X</v>
      </c>
      <c r="S342" s="274">
        <v>0.56000000000000005</v>
      </c>
      <c r="T342" s="273">
        <v>0.56000000000000005</v>
      </c>
    </row>
    <row r="343" spans="1:20" s="5" customFormat="1" hidden="1" x14ac:dyDescent="0.2">
      <c r="A343" s="20" t="s">
        <v>669</v>
      </c>
      <c r="B343" s="21" t="s">
        <v>670</v>
      </c>
      <c r="C343" s="22" t="s">
        <v>55</v>
      </c>
      <c r="D343" s="23"/>
      <c r="E343" s="23"/>
      <c r="F343" s="24">
        <f t="shared" si="10"/>
        <v>0</v>
      </c>
      <c r="G343" s="25"/>
      <c r="H343" s="6"/>
      <c r="I343" s="6"/>
      <c r="J343" s="11"/>
      <c r="K343" s="11" t="str">
        <f t="shared" si="9"/>
        <v/>
      </c>
      <c r="S343" s="266"/>
    </row>
    <row r="344" spans="1:20" s="5" customFormat="1" hidden="1" x14ac:dyDescent="0.2">
      <c r="A344" s="53" t="s">
        <v>671</v>
      </c>
      <c r="B344" s="40" t="s">
        <v>672</v>
      </c>
      <c r="C344" s="41" t="s">
        <v>55</v>
      </c>
      <c r="D344" s="42"/>
      <c r="E344" s="42"/>
      <c r="F344" s="24">
        <f t="shared" si="10"/>
        <v>0</v>
      </c>
      <c r="G344" s="55"/>
      <c r="H344" s="6"/>
      <c r="I344" s="6"/>
      <c r="J344" s="11"/>
      <c r="K344" s="11" t="str">
        <f t="shared" si="9"/>
        <v/>
      </c>
      <c r="S344" s="266"/>
    </row>
    <row r="345" spans="1:20" s="5" customFormat="1" hidden="1" x14ac:dyDescent="0.2">
      <c r="A345" s="20" t="s">
        <v>673</v>
      </c>
      <c r="B345" s="21" t="s">
        <v>674</v>
      </c>
      <c r="C345" s="22" t="s">
        <v>55</v>
      </c>
      <c r="D345" s="23"/>
      <c r="E345" s="23"/>
      <c r="F345" s="24">
        <f t="shared" si="10"/>
        <v>0</v>
      </c>
      <c r="G345" s="25"/>
      <c r="H345" s="6"/>
      <c r="I345" s="11"/>
      <c r="J345" s="11"/>
      <c r="K345" s="11" t="str">
        <f t="shared" si="9"/>
        <v/>
      </c>
      <c r="S345" s="266"/>
    </row>
    <row r="346" spans="1:20" s="5" customFormat="1" ht="13.5" hidden="1" thickBot="1" x14ac:dyDescent="0.25">
      <c r="A346" s="38" t="s">
        <v>675</v>
      </c>
      <c r="B346" s="56" t="s">
        <v>676</v>
      </c>
      <c r="C346" s="57" t="s">
        <v>55</v>
      </c>
      <c r="D346" s="58"/>
      <c r="E346" s="58"/>
      <c r="F346" s="78">
        <f t="shared" si="10"/>
        <v>0</v>
      </c>
      <c r="G346" s="31"/>
      <c r="H346" s="6"/>
      <c r="I346" s="11"/>
      <c r="J346" s="11"/>
      <c r="K346" s="11" t="str">
        <f t="shared" si="9"/>
        <v/>
      </c>
      <c r="S346" s="266"/>
    </row>
    <row r="347" spans="1:20" x14ac:dyDescent="0.2">
      <c r="A347" s="142" t="s">
        <v>677</v>
      </c>
      <c r="B347" s="143" t="s">
        <v>678</v>
      </c>
      <c r="C347" s="50"/>
      <c r="D347" s="52"/>
      <c r="E347" s="52"/>
      <c r="F347" s="52"/>
      <c r="G347" s="35">
        <f>SUM(F348:F350)</f>
        <v>76805.3</v>
      </c>
      <c r="I347" s="6"/>
      <c r="J347" s="11" t="s">
        <v>22</v>
      </c>
      <c r="K347" s="11" t="str">
        <f t="shared" si="9"/>
        <v>X</v>
      </c>
      <c r="S347" s="274"/>
      <c r="T347" s="273"/>
    </row>
    <row r="348" spans="1:20" x14ac:dyDescent="0.2">
      <c r="A348" s="53" t="s">
        <v>679</v>
      </c>
      <c r="B348" s="40" t="s">
        <v>680</v>
      </c>
      <c r="C348" s="41" t="s">
        <v>45</v>
      </c>
      <c r="D348" s="43">
        <v>58630</v>
      </c>
      <c r="E348" s="43">
        <f>S348</f>
        <v>1.31</v>
      </c>
      <c r="F348" s="64">
        <f t="shared" si="10"/>
        <v>76805.3</v>
      </c>
      <c r="G348" s="60"/>
      <c r="I348" s="6"/>
      <c r="J348" s="11"/>
      <c r="K348" s="11" t="str">
        <f t="shared" si="9"/>
        <v>X</v>
      </c>
      <c r="S348" s="274">
        <v>1.31</v>
      </c>
      <c r="T348" s="273">
        <v>1.31</v>
      </c>
    </row>
    <row r="349" spans="1:20" s="5" customFormat="1" hidden="1" x14ac:dyDescent="0.2">
      <c r="A349" s="20" t="s">
        <v>681</v>
      </c>
      <c r="B349" s="21" t="s">
        <v>682</v>
      </c>
      <c r="C349" s="22" t="s">
        <v>45</v>
      </c>
      <c r="D349" s="23"/>
      <c r="E349" s="23"/>
      <c r="F349" s="24">
        <f t="shared" si="10"/>
        <v>0</v>
      </c>
      <c r="G349" s="25"/>
      <c r="H349" s="6"/>
      <c r="I349" s="6"/>
      <c r="J349" s="11"/>
      <c r="K349" s="11" t="str">
        <f t="shared" ref="K349:K412" si="11">IF(G349&gt;0,"X",IF(F349&gt;0,"X",""))</f>
        <v/>
      </c>
      <c r="S349" s="266"/>
    </row>
    <row r="350" spans="1:20" s="5" customFormat="1" ht="13.5" hidden="1" thickBot="1" x14ac:dyDescent="0.25">
      <c r="A350" s="38" t="s">
        <v>683</v>
      </c>
      <c r="B350" s="56" t="s">
        <v>684</v>
      </c>
      <c r="C350" s="57" t="s">
        <v>45</v>
      </c>
      <c r="D350" s="58"/>
      <c r="E350" s="58"/>
      <c r="F350" s="30">
        <f t="shared" si="10"/>
        <v>0</v>
      </c>
      <c r="G350" s="31"/>
      <c r="H350" s="6"/>
      <c r="I350" s="6"/>
      <c r="J350" s="11"/>
      <c r="K350" s="11" t="str">
        <f t="shared" si="11"/>
        <v/>
      </c>
      <c r="S350" s="266"/>
    </row>
    <row r="351" spans="1:20" s="5" customFormat="1" hidden="1" x14ac:dyDescent="0.2">
      <c r="A351" s="32" t="s">
        <v>685</v>
      </c>
      <c r="B351" s="49" t="s">
        <v>686</v>
      </c>
      <c r="C351" s="50"/>
      <c r="D351" s="51"/>
      <c r="E351" s="51"/>
      <c r="F351" s="52"/>
      <c r="G351" s="35">
        <f>SUM(F352:F367)</f>
        <v>0</v>
      </c>
      <c r="H351" s="6"/>
      <c r="I351" s="6"/>
      <c r="J351" s="11" t="s">
        <v>22</v>
      </c>
      <c r="K351" s="11" t="str">
        <f t="shared" si="11"/>
        <v/>
      </c>
      <c r="S351" s="266"/>
    </row>
    <row r="352" spans="1:20" s="5" customFormat="1" hidden="1" x14ac:dyDescent="0.2">
      <c r="A352" s="53" t="s">
        <v>687</v>
      </c>
      <c r="B352" s="40" t="s">
        <v>688</v>
      </c>
      <c r="C352" s="41" t="s">
        <v>45</v>
      </c>
      <c r="D352" s="42"/>
      <c r="E352" s="42"/>
      <c r="F352" s="64">
        <f t="shared" si="10"/>
        <v>0</v>
      </c>
      <c r="G352" s="60"/>
      <c r="H352" s="6"/>
      <c r="I352" s="6"/>
      <c r="J352" s="11"/>
      <c r="K352" s="11" t="str">
        <f t="shared" si="11"/>
        <v/>
      </c>
      <c r="S352" s="266"/>
    </row>
    <row r="353" spans="1:19" s="5" customFormat="1" hidden="1" x14ac:dyDescent="0.2">
      <c r="A353" s="20" t="s">
        <v>689</v>
      </c>
      <c r="B353" s="21" t="s">
        <v>690</v>
      </c>
      <c r="C353" s="22" t="s">
        <v>45</v>
      </c>
      <c r="D353" s="23"/>
      <c r="E353" s="23"/>
      <c r="F353" s="24">
        <f t="shared" si="10"/>
        <v>0</v>
      </c>
      <c r="G353" s="25"/>
      <c r="H353" s="6"/>
      <c r="I353" s="6"/>
      <c r="J353" s="11"/>
      <c r="K353" s="11" t="str">
        <f t="shared" si="11"/>
        <v/>
      </c>
      <c r="S353" s="266"/>
    </row>
    <row r="354" spans="1:19" s="5" customFormat="1" hidden="1" x14ac:dyDescent="0.2">
      <c r="A354" s="20" t="s">
        <v>691</v>
      </c>
      <c r="B354" s="21" t="s">
        <v>692</v>
      </c>
      <c r="C354" s="22" t="s">
        <v>45</v>
      </c>
      <c r="D354" s="42"/>
      <c r="E354" s="42"/>
      <c r="F354" s="24">
        <f t="shared" si="10"/>
        <v>0</v>
      </c>
      <c r="G354" s="25"/>
      <c r="H354" s="6"/>
      <c r="I354" s="6"/>
      <c r="J354" s="11"/>
      <c r="K354" s="11" t="str">
        <f t="shared" si="11"/>
        <v/>
      </c>
      <c r="S354" s="266"/>
    </row>
    <row r="355" spans="1:19" s="5" customFormat="1" hidden="1" x14ac:dyDescent="0.2">
      <c r="A355" s="20" t="s">
        <v>693</v>
      </c>
      <c r="B355" s="21" t="s">
        <v>694</v>
      </c>
      <c r="C355" s="22" t="s">
        <v>45</v>
      </c>
      <c r="D355" s="23"/>
      <c r="E355" s="23"/>
      <c r="F355" s="24">
        <f t="shared" si="10"/>
        <v>0</v>
      </c>
      <c r="G355" s="25"/>
      <c r="H355" s="6"/>
      <c r="I355" s="6"/>
      <c r="J355" s="11"/>
      <c r="K355" s="11" t="str">
        <f t="shared" si="11"/>
        <v/>
      </c>
      <c r="S355" s="266"/>
    </row>
    <row r="356" spans="1:19" s="5" customFormat="1" hidden="1" x14ac:dyDescent="0.2">
      <c r="A356" s="20" t="s">
        <v>695</v>
      </c>
      <c r="B356" s="21" t="s">
        <v>696</v>
      </c>
      <c r="C356" s="22" t="s">
        <v>45</v>
      </c>
      <c r="D356" s="42"/>
      <c r="E356" s="42"/>
      <c r="F356" s="24">
        <f t="shared" si="10"/>
        <v>0</v>
      </c>
      <c r="G356" s="25"/>
      <c r="H356" s="6"/>
      <c r="I356" s="6"/>
      <c r="J356" s="11"/>
      <c r="K356" s="11" t="str">
        <f t="shared" si="11"/>
        <v/>
      </c>
      <c r="S356" s="266"/>
    </row>
    <row r="357" spans="1:19" s="5" customFormat="1" hidden="1" x14ac:dyDescent="0.2">
      <c r="A357" s="20" t="s">
        <v>697</v>
      </c>
      <c r="B357" s="21" t="s">
        <v>698</v>
      </c>
      <c r="C357" s="22" t="s">
        <v>45</v>
      </c>
      <c r="D357" s="42"/>
      <c r="E357" s="42"/>
      <c r="F357" s="24">
        <f t="shared" si="10"/>
        <v>0</v>
      </c>
      <c r="G357" s="25"/>
      <c r="H357" s="6"/>
      <c r="I357" s="6"/>
      <c r="J357" s="11"/>
      <c r="K357" s="11" t="str">
        <f t="shared" si="11"/>
        <v/>
      </c>
      <c r="S357" s="266"/>
    </row>
    <row r="358" spans="1:19" s="5" customFormat="1" hidden="1" x14ac:dyDescent="0.2">
      <c r="A358" s="20" t="s">
        <v>699</v>
      </c>
      <c r="B358" s="21" t="s">
        <v>700</v>
      </c>
      <c r="C358" s="22" t="s">
        <v>45</v>
      </c>
      <c r="D358" s="23"/>
      <c r="E358" s="23"/>
      <c r="F358" s="24">
        <f t="shared" si="10"/>
        <v>0</v>
      </c>
      <c r="G358" s="25"/>
      <c r="H358" s="6"/>
      <c r="I358" s="6"/>
      <c r="J358" s="11"/>
      <c r="K358" s="11" t="str">
        <f t="shared" si="11"/>
        <v/>
      </c>
      <c r="S358" s="266"/>
    </row>
    <row r="359" spans="1:19" s="5" customFormat="1" hidden="1" x14ac:dyDescent="0.2">
      <c r="A359" s="20" t="s">
        <v>701</v>
      </c>
      <c r="B359" s="21" t="s">
        <v>702</v>
      </c>
      <c r="C359" s="22" t="s">
        <v>45</v>
      </c>
      <c r="D359" s="23"/>
      <c r="E359" s="23"/>
      <c r="F359" s="24">
        <f t="shared" si="10"/>
        <v>0</v>
      </c>
      <c r="G359" s="25"/>
      <c r="H359" s="6"/>
      <c r="I359" s="6"/>
      <c r="J359" s="11"/>
      <c r="K359" s="11" t="str">
        <f t="shared" si="11"/>
        <v/>
      </c>
      <c r="S359" s="266"/>
    </row>
    <row r="360" spans="1:19" s="5" customFormat="1" hidden="1" x14ac:dyDescent="0.2">
      <c r="A360" s="20" t="s">
        <v>703</v>
      </c>
      <c r="B360" s="21" t="s">
        <v>704</v>
      </c>
      <c r="C360" s="22" t="s">
        <v>45</v>
      </c>
      <c r="D360" s="23"/>
      <c r="E360" s="23"/>
      <c r="F360" s="24">
        <f t="shared" si="10"/>
        <v>0</v>
      </c>
      <c r="G360" s="25"/>
      <c r="H360" s="6"/>
      <c r="I360" s="6"/>
      <c r="J360" s="11"/>
      <c r="K360" s="11" t="str">
        <f t="shared" si="11"/>
        <v/>
      </c>
      <c r="S360" s="266"/>
    </row>
    <row r="361" spans="1:19" s="5" customFormat="1" hidden="1" x14ac:dyDescent="0.2">
      <c r="A361" s="20" t="s">
        <v>705</v>
      </c>
      <c r="B361" s="21" t="s">
        <v>706</v>
      </c>
      <c r="C361" s="22" t="s">
        <v>45</v>
      </c>
      <c r="D361" s="23"/>
      <c r="E361" s="23"/>
      <c r="F361" s="24">
        <f t="shared" si="10"/>
        <v>0</v>
      </c>
      <c r="G361" s="25"/>
      <c r="H361" s="6"/>
      <c r="I361" s="6"/>
      <c r="J361" s="11"/>
      <c r="K361" s="11" t="str">
        <f t="shared" si="11"/>
        <v/>
      </c>
      <c r="S361" s="266"/>
    </row>
    <row r="362" spans="1:19" s="5" customFormat="1" hidden="1" x14ac:dyDescent="0.2">
      <c r="A362" s="20" t="s">
        <v>707</v>
      </c>
      <c r="B362" s="21" t="s">
        <v>708</v>
      </c>
      <c r="C362" s="22" t="s">
        <v>45</v>
      </c>
      <c r="D362" s="23"/>
      <c r="E362" s="23"/>
      <c r="F362" s="24">
        <f t="shared" si="10"/>
        <v>0</v>
      </c>
      <c r="G362" s="25"/>
      <c r="H362" s="6"/>
      <c r="I362" s="6"/>
      <c r="J362" s="11"/>
      <c r="K362" s="11" t="str">
        <f t="shared" si="11"/>
        <v/>
      </c>
      <c r="S362" s="266"/>
    </row>
    <row r="363" spans="1:19" s="5" customFormat="1" hidden="1" x14ac:dyDescent="0.2">
      <c r="A363" s="20" t="s">
        <v>709</v>
      </c>
      <c r="B363" s="21" t="s">
        <v>710</v>
      </c>
      <c r="C363" s="22" t="s">
        <v>45</v>
      </c>
      <c r="D363" s="23"/>
      <c r="E363" s="23"/>
      <c r="F363" s="24">
        <f t="shared" si="10"/>
        <v>0</v>
      </c>
      <c r="G363" s="25"/>
      <c r="H363" s="6"/>
      <c r="I363" s="6"/>
      <c r="J363" s="11"/>
      <c r="K363" s="11" t="str">
        <f t="shared" si="11"/>
        <v/>
      </c>
      <c r="S363" s="266"/>
    </row>
    <row r="364" spans="1:19" s="5" customFormat="1" hidden="1" x14ac:dyDescent="0.2">
      <c r="A364" s="20" t="s">
        <v>711</v>
      </c>
      <c r="B364" s="21" t="s">
        <v>712</v>
      </c>
      <c r="C364" s="22" t="s">
        <v>45</v>
      </c>
      <c r="D364" s="23"/>
      <c r="E364" s="23"/>
      <c r="F364" s="24">
        <f t="shared" si="10"/>
        <v>0</v>
      </c>
      <c r="G364" s="25"/>
      <c r="H364" s="6"/>
      <c r="I364" s="6"/>
      <c r="J364" s="11"/>
      <c r="K364" s="11" t="str">
        <f t="shared" si="11"/>
        <v/>
      </c>
      <c r="S364" s="266"/>
    </row>
    <row r="365" spans="1:19" s="5" customFormat="1" hidden="1" x14ac:dyDescent="0.2">
      <c r="A365" s="20" t="s">
        <v>713</v>
      </c>
      <c r="B365" s="21" t="s">
        <v>714</v>
      </c>
      <c r="C365" s="22" t="s">
        <v>45</v>
      </c>
      <c r="D365" s="23"/>
      <c r="E365" s="23"/>
      <c r="F365" s="24">
        <f t="shared" si="10"/>
        <v>0</v>
      </c>
      <c r="G365" s="25"/>
      <c r="H365" s="6"/>
      <c r="I365" s="6"/>
      <c r="J365" s="11"/>
      <c r="K365" s="11" t="str">
        <f t="shared" si="11"/>
        <v/>
      </c>
      <c r="S365" s="266"/>
    </row>
    <row r="366" spans="1:19" s="5" customFormat="1" hidden="1" x14ac:dyDescent="0.2">
      <c r="A366" s="20" t="s">
        <v>715</v>
      </c>
      <c r="B366" s="21" t="s">
        <v>716</v>
      </c>
      <c r="C366" s="22" t="s">
        <v>45</v>
      </c>
      <c r="D366" s="23"/>
      <c r="E366" s="23"/>
      <c r="F366" s="24">
        <f t="shared" si="10"/>
        <v>0</v>
      </c>
      <c r="G366" s="25"/>
      <c r="H366" s="6"/>
      <c r="I366" s="6"/>
      <c r="J366" s="11"/>
      <c r="K366" s="11" t="str">
        <f t="shared" si="11"/>
        <v/>
      </c>
      <c r="S366" s="266"/>
    </row>
    <row r="367" spans="1:19" s="5" customFormat="1" ht="13.5" hidden="1" thickBot="1" x14ac:dyDescent="0.25">
      <c r="A367" s="27" t="s">
        <v>717</v>
      </c>
      <c r="B367" s="56" t="s">
        <v>718</v>
      </c>
      <c r="C367" s="57" t="s">
        <v>55</v>
      </c>
      <c r="D367" s="58"/>
      <c r="E367" s="58"/>
      <c r="F367" s="30">
        <f t="shared" si="10"/>
        <v>0</v>
      </c>
      <c r="G367" s="31"/>
      <c r="H367" s="6"/>
      <c r="I367" s="6"/>
      <c r="J367" s="11"/>
      <c r="K367" s="11" t="str">
        <f t="shared" si="11"/>
        <v/>
      </c>
      <c r="S367" s="266"/>
    </row>
    <row r="368" spans="1:19" s="5" customFormat="1" hidden="1" x14ac:dyDescent="0.2">
      <c r="A368" s="32" t="s">
        <v>719</v>
      </c>
      <c r="B368" s="49" t="s">
        <v>720</v>
      </c>
      <c r="C368" s="50"/>
      <c r="D368" s="51"/>
      <c r="E368" s="51"/>
      <c r="F368" s="52"/>
      <c r="G368" s="35">
        <f>SUM(F369:F372)</f>
        <v>0</v>
      </c>
      <c r="H368" s="6"/>
      <c r="I368" s="6"/>
      <c r="J368" s="11" t="s">
        <v>22</v>
      </c>
      <c r="K368" s="11" t="str">
        <f t="shared" si="11"/>
        <v/>
      </c>
      <c r="S368" s="266"/>
    </row>
    <row r="369" spans="1:20" s="5" customFormat="1" hidden="1" x14ac:dyDescent="0.2">
      <c r="A369" s="53" t="s">
        <v>721</v>
      </c>
      <c r="B369" s="40" t="s">
        <v>722</v>
      </c>
      <c r="C369" s="41" t="s">
        <v>45</v>
      </c>
      <c r="D369" s="42"/>
      <c r="E369" s="42"/>
      <c r="F369" s="64">
        <f t="shared" si="10"/>
        <v>0</v>
      </c>
      <c r="G369" s="60"/>
      <c r="H369" s="6"/>
      <c r="I369" s="6"/>
      <c r="J369" s="11"/>
      <c r="K369" s="11" t="str">
        <f t="shared" si="11"/>
        <v/>
      </c>
      <c r="S369" s="266"/>
    </row>
    <row r="370" spans="1:20" s="5" customFormat="1" hidden="1" x14ac:dyDescent="0.2">
      <c r="A370" s="20" t="s">
        <v>723</v>
      </c>
      <c r="B370" s="21" t="s">
        <v>724</v>
      </c>
      <c r="C370" s="22" t="s">
        <v>45</v>
      </c>
      <c r="D370" s="23"/>
      <c r="E370" s="23"/>
      <c r="F370" s="24">
        <f t="shared" si="10"/>
        <v>0</v>
      </c>
      <c r="G370" s="25"/>
      <c r="H370" s="6"/>
      <c r="I370" s="6"/>
      <c r="J370" s="11"/>
      <c r="K370" s="11" t="str">
        <f t="shared" si="11"/>
        <v/>
      </c>
      <c r="S370" s="266"/>
    </row>
    <row r="371" spans="1:20" s="5" customFormat="1" hidden="1" x14ac:dyDescent="0.2">
      <c r="A371" s="20" t="s">
        <v>725</v>
      </c>
      <c r="B371" s="21" t="s">
        <v>726</v>
      </c>
      <c r="C371" s="22" t="s">
        <v>45</v>
      </c>
      <c r="D371" s="23"/>
      <c r="E371" s="23"/>
      <c r="F371" s="24">
        <f t="shared" si="10"/>
        <v>0</v>
      </c>
      <c r="G371" s="25"/>
      <c r="H371" s="6"/>
      <c r="I371" s="6"/>
      <c r="J371" s="11"/>
      <c r="K371" s="11" t="str">
        <f t="shared" si="11"/>
        <v/>
      </c>
      <c r="S371" s="266"/>
    </row>
    <row r="372" spans="1:20" s="5" customFormat="1" ht="13.5" hidden="1" thickBot="1" x14ac:dyDescent="0.25">
      <c r="A372" s="38" t="s">
        <v>727</v>
      </c>
      <c r="B372" s="56" t="s">
        <v>728</v>
      </c>
      <c r="C372" s="57" t="s">
        <v>45</v>
      </c>
      <c r="D372" s="58"/>
      <c r="E372" s="58"/>
      <c r="F372" s="30">
        <f t="shared" si="10"/>
        <v>0</v>
      </c>
      <c r="G372" s="31"/>
      <c r="H372" s="6"/>
      <c r="I372" s="6"/>
      <c r="J372" s="11"/>
      <c r="K372" s="11" t="str">
        <f t="shared" si="11"/>
        <v/>
      </c>
      <c r="S372" s="266"/>
    </row>
    <row r="373" spans="1:20" s="5" customFormat="1" hidden="1" x14ac:dyDescent="0.2">
      <c r="A373" s="32" t="s">
        <v>729</v>
      </c>
      <c r="B373" s="49" t="s">
        <v>730</v>
      </c>
      <c r="C373" s="50"/>
      <c r="D373" s="51"/>
      <c r="E373" s="51"/>
      <c r="F373" s="52"/>
      <c r="G373" s="35">
        <f>SUM(F374:F382)</f>
        <v>0</v>
      </c>
      <c r="H373" s="6"/>
      <c r="I373" s="6"/>
      <c r="J373" s="11" t="s">
        <v>22</v>
      </c>
      <c r="K373" s="11" t="str">
        <f t="shared" si="11"/>
        <v/>
      </c>
      <c r="S373" s="266"/>
    </row>
    <row r="374" spans="1:20" s="5" customFormat="1" hidden="1" x14ac:dyDescent="0.2">
      <c r="A374" s="53" t="s">
        <v>731</v>
      </c>
      <c r="B374" s="40" t="s">
        <v>732</v>
      </c>
      <c r="C374" s="41" t="s">
        <v>45</v>
      </c>
      <c r="D374" s="42"/>
      <c r="E374" s="42"/>
      <c r="F374" s="64">
        <f t="shared" si="10"/>
        <v>0</v>
      </c>
      <c r="G374" s="60"/>
      <c r="H374" s="6"/>
      <c r="I374" s="6"/>
      <c r="J374" s="11"/>
      <c r="K374" s="11" t="str">
        <f t="shared" si="11"/>
        <v/>
      </c>
      <c r="S374" s="266"/>
    </row>
    <row r="375" spans="1:20" s="5" customFormat="1" hidden="1" x14ac:dyDescent="0.2">
      <c r="A375" s="20" t="s">
        <v>733</v>
      </c>
      <c r="B375" s="21" t="s">
        <v>734</v>
      </c>
      <c r="C375" s="22" t="s">
        <v>45</v>
      </c>
      <c r="D375" s="23"/>
      <c r="E375" s="23"/>
      <c r="F375" s="24">
        <f t="shared" si="10"/>
        <v>0</v>
      </c>
      <c r="G375" s="25"/>
      <c r="H375" s="6"/>
      <c r="I375" s="6"/>
      <c r="J375" s="11"/>
      <c r="K375" s="11" t="str">
        <f t="shared" si="11"/>
        <v/>
      </c>
      <c r="S375" s="266"/>
    </row>
    <row r="376" spans="1:20" s="5" customFormat="1" hidden="1" x14ac:dyDescent="0.2">
      <c r="A376" s="20" t="s">
        <v>735</v>
      </c>
      <c r="B376" s="21" t="s">
        <v>736</v>
      </c>
      <c r="C376" s="22" t="s">
        <v>45</v>
      </c>
      <c r="D376" s="23"/>
      <c r="E376" s="23"/>
      <c r="F376" s="24">
        <f t="shared" si="10"/>
        <v>0</v>
      </c>
      <c r="G376" s="25"/>
      <c r="H376" s="6"/>
      <c r="I376" s="6"/>
      <c r="J376" s="11"/>
      <c r="K376" s="11" t="str">
        <f t="shared" si="11"/>
        <v/>
      </c>
      <c r="S376" s="266"/>
    </row>
    <row r="377" spans="1:20" s="5" customFormat="1" hidden="1" x14ac:dyDescent="0.2">
      <c r="A377" s="20" t="s">
        <v>737</v>
      </c>
      <c r="B377" s="21" t="s">
        <v>738</v>
      </c>
      <c r="C377" s="22" t="s">
        <v>45</v>
      </c>
      <c r="D377" s="23"/>
      <c r="E377" s="23"/>
      <c r="F377" s="24">
        <f t="shared" si="10"/>
        <v>0</v>
      </c>
      <c r="G377" s="25"/>
      <c r="H377" s="6"/>
      <c r="I377" s="6"/>
      <c r="J377" s="11"/>
      <c r="K377" s="11" t="str">
        <f t="shared" si="11"/>
        <v/>
      </c>
      <c r="S377" s="266"/>
    </row>
    <row r="378" spans="1:20" s="5" customFormat="1" hidden="1" x14ac:dyDescent="0.2">
      <c r="A378" s="20" t="s">
        <v>739</v>
      </c>
      <c r="B378" s="21" t="s">
        <v>740</v>
      </c>
      <c r="C378" s="22" t="s">
        <v>45</v>
      </c>
      <c r="D378" s="23"/>
      <c r="E378" s="23"/>
      <c r="F378" s="24">
        <f t="shared" si="10"/>
        <v>0</v>
      </c>
      <c r="G378" s="25"/>
      <c r="H378" s="6"/>
      <c r="I378" s="6"/>
      <c r="J378" s="11"/>
      <c r="K378" s="11" t="str">
        <f t="shared" si="11"/>
        <v/>
      </c>
      <c r="S378" s="266"/>
    </row>
    <row r="379" spans="1:20" s="5" customFormat="1" hidden="1" x14ac:dyDescent="0.2">
      <c r="A379" s="20" t="s">
        <v>741</v>
      </c>
      <c r="B379" s="21" t="s">
        <v>742</v>
      </c>
      <c r="C379" s="22" t="s">
        <v>45</v>
      </c>
      <c r="D379" s="23"/>
      <c r="E379" s="23"/>
      <c r="F379" s="24">
        <f t="shared" si="10"/>
        <v>0</v>
      </c>
      <c r="G379" s="25"/>
      <c r="H379" s="6"/>
      <c r="I379" s="6"/>
      <c r="J379" s="11"/>
      <c r="K379" s="11" t="str">
        <f t="shared" si="11"/>
        <v/>
      </c>
      <c r="S379" s="266"/>
    </row>
    <row r="380" spans="1:20" s="5" customFormat="1" hidden="1" x14ac:dyDescent="0.2">
      <c r="A380" s="20" t="s">
        <v>743</v>
      </c>
      <c r="B380" s="21" t="s">
        <v>744</v>
      </c>
      <c r="C380" s="22" t="s">
        <v>45</v>
      </c>
      <c r="D380" s="23"/>
      <c r="E380" s="23"/>
      <c r="F380" s="24">
        <f t="shared" si="10"/>
        <v>0</v>
      </c>
      <c r="G380" s="25"/>
      <c r="H380" s="6"/>
      <c r="I380" s="11"/>
      <c r="J380" s="11"/>
      <c r="K380" s="11" t="str">
        <f t="shared" si="11"/>
        <v/>
      </c>
      <c r="S380" s="266"/>
    </row>
    <row r="381" spans="1:20" s="5" customFormat="1" hidden="1" x14ac:dyDescent="0.2">
      <c r="A381" s="20" t="s">
        <v>745</v>
      </c>
      <c r="B381" s="21" t="s">
        <v>746</v>
      </c>
      <c r="C381" s="22" t="s">
        <v>45</v>
      </c>
      <c r="D381" s="23"/>
      <c r="E381" s="23"/>
      <c r="F381" s="24">
        <f t="shared" si="10"/>
        <v>0</v>
      </c>
      <c r="G381" s="25"/>
      <c r="H381" s="6"/>
      <c r="I381" s="11"/>
      <c r="J381" s="11"/>
      <c r="K381" s="11" t="str">
        <f t="shared" si="11"/>
        <v/>
      </c>
      <c r="S381" s="266"/>
    </row>
    <row r="382" spans="1:20" s="5" customFormat="1" ht="13.5" hidden="1" thickBot="1" x14ac:dyDescent="0.25">
      <c r="A382" s="38" t="s">
        <v>747</v>
      </c>
      <c r="B382" s="56" t="s">
        <v>748</v>
      </c>
      <c r="C382" s="57" t="s">
        <v>55</v>
      </c>
      <c r="D382" s="58"/>
      <c r="E382" s="58"/>
      <c r="F382" s="30">
        <f t="shared" si="10"/>
        <v>0</v>
      </c>
      <c r="G382" s="31"/>
      <c r="H382" s="6"/>
      <c r="I382" s="6"/>
      <c r="J382" s="11"/>
      <c r="K382" s="11" t="str">
        <f t="shared" si="11"/>
        <v/>
      </c>
      <c r="S382" s="266"/>
    </row>
    <row r="383" spans="1:20" x14ac:dyDescent="0.2">
      <c r="A383" s="142" t="s">
        <v>749</v>
      </c>
      <c r="B383" s="143" t="s">
        <v>750</v>
      </c>
      <c r="C383" s="50"/>
      <c r="D383" s="52"/>
      <c r="E383" s="52"/>
      <c r="F383" s="52"/>
      <c r="G383" s="35">
        <f>SUM(F384:F396)</f>
        <v>1152519.23</v>
      </c>
      <c r="I383" s="6"/>
      <c r="J383" s="11" t="s">
        <v>22</v>
      </c>
      <c r="K383" s="11" t="str">
        <f t="shared" si="11"/>
        <v>X</v>
      </c>
      <c r="S383" s="274"/>
      <c r="T383" s="273"/>
    </row>
    <row r="384" spans="1:20" s="5" customFormat="1" hidden="1" x14ac:dyDescent="0.2">
      <c r="A384" s="53" t="s">
        <v>751</v>
      </c>
      <c r="B384" s="40" t="s">
        <v>752</v>
      </c>
      <c r="C384" s="41" t="s">
        <v>55</v>
      </c>
      <c r="D384" s="42"/>
      <c r="E384" s="42"/>
      <c r="F384" s="64">
        <f t="shared" si="10"/>
        <v>0</v>
      </c>
      <c r="G384" s="60"/>
      <c r="H384" s="6"/>
      <c r="I384" s="6"/>
      <c r="J384" s="11"/>
      <c r="K384" s="11" t="str">
        <f t="shared" si="11"/>
        <v/>
      </c>
      <c r="S384" s="266"/>
    </row>
    <row r="385" spans="1:20" s="5" customFormat="1" hidden="1" x14ac:dyDescent="0.2">
      <c r="A385" s="20" t="s">
        <v>753</v>
      </c>
      <c r="B385" s="21" t="s">
        <v>754</v>
      </c>
      <c r="C385" s="22" t="s">
        <v>55</v>
      </c>
      <c r="D385" s="23"/>
      <c r="E385" s="23"/>
      <c r="F385" s="24">
        <f t="shared" si="10"/>
        <v>0</v>
      </c>
      <c r="G385" s="25"/>
      <c r="H385" s="6"/>
      <c r="I385" s="6"/>
      <c r="J385" s="11"/>
      <c r="K385" s="11" t="str">
        <f t="shared" si="11"/>
        <v/>
      </c>
      <c r="S385" s="266"/>
    </row>
    <row r="386" spans="1:20" s="5" customFormat="1" hidden="1" x14ac:dyDescent="0.2">
      <c r="A386" s="20" t="s">
        <v>755</v>
      </c>
      <c r="B386" s="21" t="s">
        <v>756</v>
      </c>
      <c r="C386" s="22" t="s">
        <v>757</v>
      </c>
      <c r="D386" s="23"/>
      <c r="E386" s="23"/>
      <c r="F386" s="24">
        <f t="shared" si="10"/>
        <v>0</v>
      </c>
      <c r="G386" s="25"/>
      <c r="H386" s="6"/>
      <c r="I386" s="6"/>
      <c r="J386" s="11"/>
      <c r="K386" s="11" t="str">
        <f t="shared" si="11"/>
        <v/>
      </c>
      <c r="S386" s="266"/>
    </row>
    <row r="387" spans="1:20" s="5" customFormat="1" hidden="1" x14ac:dyDescent="0.2">
      <c r="A387" s="20" t="s">
        <v>758</v>
      </c>
      <c r="B387" s="21" t="s">
        <v>759</v>
      </c>
      <c r="C387" s="22" t="s">
        <v>757</v>
      </c>
      <c r="D387" s="23"/>
      <c r="E387" s="23"/>
      <c r="F387" s="24">
        <f t="shared" si="10"/>
        <v>0</v>
      </c>
      <c r="G387" s="25"/>
      <c r="H387" s="6"/>
      <c r="I387" s="6"/>
      <c r="J387" s="11"/>
      <c r="K387" s="11" t="str">
        <f t="shared" si="11"/>
        <v/>
      </c>
      <c r="S387" s="266"/>
    </row>
    <row r="388" spans="1:20" s="5" customFormat="1" hidden="1" x14ac:dyDescent="0.2">
      <c r="A388" s="20" t="s">
        <v>760</v>
      </c>
      <c r="B388" s="21" t="s">
        <v>761</v>
      </c>
      <c r="C388" s="22" t="s">
        <v>757</v>
      </c>
      <c r="D388" s="23"/>
      <c r="E388" s="23"/>
      <c r="F388" s="24">
        <f t="shared" si="10"/>
        <v>0</v>
      </c>
      <c r="G388" s="25"/>
      <c r="H388" s="6"/>
      <c r="I388" s="6"/>
      <c r="J388" s="11"/>
      <c r="K388" s="11" t="str">
        <f t="shared" si="11"/>
        <v/>
      </c>
      <c r="S388" s="266"/>
    </row>
    <row r="389" spans="1:20" x14ac:dyDescent="0.2">
      <c r="A389" s="20" t="s">
        <v>762</v>
      </c>
      <c r="B389" s="21" t="s">
        <v>763</v>
      </c>
      <c r="C389" s="22" t="s">
        <v>757</v>
      </c>
      <c r="D389" s="262">
        <v>2931.5</v>
      </c>
      <c r="E389" s="262">
        <f>S389</f>
        <v>262.10000000000002</v>
      </c>
      <c r="F389" s="24">
        <f t="shared" si="10"/>
        <v>768346.15</v>
      </c>
      <c r="G389" s="25"/>
      <c r="I389" s="6"/>
      <c r="J389" s="11"/>
      <c r="K389" s="11" t="str">
        <f t="shared" si="11"/>
        <v>X</v>
      </c>
      <c r="S389" s="274">
        <v>262.10000000000002</v>
      </c>
      <c r="T389" s="273">
        <v>262.10000000000002</v>
      </c>
    </row>
    <row r="390" spans="1:20" ht="13.5" thickBot="1" x14ac:dyDescent="0.25">
      <c r="A390" s="20" t="s">
        <v>764</v>
      </c>
      <c r="B390" s="21" t="s">
        <v>765</v>
      </c>
      <c r="C390" s="22" t="s">
        <v>757</v>
      </c>
      <c r="D390" s="262">
        <v>1465.75</v>
      </c>
      <c r="E390" s="262">
        <f>S390</f>
        <v>262.10000000000002</v>
      </c>
      <c r="F390" s="24">
        <f t="shared" si="10"/>
        <v>384173.08</v>
      </c>
      <c r="G390" s="25"/>
      <c r="I390" s="6"/>
      <c r="J390" s="11"/>
      <c r="K390" s="11" t="str">
        <f t="shared" si="11"/>
        <v>X</v>
      </c>
      <c r="S390" s="274">
        <v>262.10000000000002</v>
      </c>
      <c r="T390" s="273">
        <v>262.10000000000002</v>
      </c>
    </row>
    <row r="391" spans="1:20" s="5" customFormat="1" ht="13.5" hidden="1" thickBot="1" x14ac:dyDescent="0.25">
      <c r="A391" s="20" t="s">
        <v>766</v>
      </c>
      <c r="B391" s="21" t="s">
        <v>767</v>
      </c>
      <c r="C391" s="22" t="s">
        <v>757</v>
      </c>
      <c r="D391" s="23"/>
      <c r="E391" s="23"/>
      <c r="F391" s="24">
        <f t="shared" si="10"/>
        <v>0</v>
      </c>
      <c r="G391" s="25"/>
      <c r="H391" s="6"/>
      <c r="I391" s="6"/>
      <c r="J391" s="11"/>
      <c r="K391" s="11" t="str">
        <f t="shared" si="11"/>
        <v/>
      </c>
      <c r="L391" s="122"/>
      <c r="S391" s="266"/>
    </row>
    <row r="392" spans="1:20" s="5" customFormat="1" ht="13.5" hidden="1" thickBot="1" x14ac:dyDescent="0.25">
      <c r="A392" s="20" t="s">
        <v>768</v>
      </c>
      <c r="B392" s="21" t="s">
        <v>769</v>
      </c>
      <c r="C392" s="22" t="s">
        <v>55</v>
      </c>
      <c r="D392" s="23"/>
      <c r="E392" s="23"/>
      <c r="F392" s="24">
        <f t="shared" si="10"/>
        <v>0</v>
      </c>
      <c r="G392" s="25"/>
      <c r="H392" s="6"/>
      <c r="I392" s="6"/>
      <c r="J392" s="11"/>
      <c r="K392" s="11" t="str">
        <f t="shared" si="11"/>
        <v/>
      </c>
      <c r="S392" s="266"/>
    </row>
    <row r="393" spans="1:20" s="5" customFormat="1" ht="13.5" hidden="1" thickBot="1" x14ac:dyDescent="0.25">
      <c r="A393" s="20" t="s">
        <v>770</v>
      </c>
      <c r="B393" s="21" t="s">
        <v>771</v>
      </c>
      <c r="C393" s="22" t="s">
        <v>55</v>
      </c>
      <c r="D393" s="23"/>
      <c r="E393" s="23"/>
      <c r="F393" s="24">
        <f t="shared" si="10"/>
        <v>0</v>
      </c>
      <c r="G393" s="25"/>
      <c r="H393" s="6"/>
      <c r="I393" s="6"/>
      <c r="J393" s="11"/>
      <c r="K393" s="11" t="str">
        <f t="shared" si="11"/>
        <v/>
      </c>
      <c r="S393" s="266"/>
    </row>
    <row r="394" spans="1:20" s="5" customFormat="1" ht="13.5" hidden="1" thickBot="1" x14ac:dyDescent="0.25">
      <c r="A394" s="20" t="s">
        <v>772</v>
      </c>
      <c r="B394" s="21" t="s">
        <v>773</v>
      </c>
      <c r="C394" s="22" t="s">
        <v>55</v>
      </c>
      <c r="D394" s="23"/>
      <c r="E394" s="23"/>
      <c r="F394" s="24">
        <f t="shared" si="10"/>
        <v>0</v>
      </c>
      <c r="G394" s="25"/>
      <c r="H394" s="6"/>
      <c r="I394" s="6"/>
      <c r="J394" s="11"/>
      <c r="K394" s="11" t="str">
        <f t="shared" si="11"/>
        <v/>
      </c>
      <c r="S394" s="266"/>
    </row>
    <row r="395" spans="1:20" s="5" customFormat="1" ht="13.5" hidden="1" thickBot="1" x14ac:dyDescent="0.25">
      <c r="A395" s="20" t="s">
        <v>774</v>
      </c>
      <c r="B395" s="21" t="s">
        <v>775</v>
      </c>
      <c r="C395" s="22" t="s">
        <v>55</v>
      </c>
      <c r="D395" s="23"/>
      <c r="E395" s="23"/>
      <c r="F395" s="24">
        <f t="shared" si="10"/>
        <v>0</v>
      </c>
      <c r="G395" s="25"/>
      <c r="H395" s="6"/>
      <c r="I395" s="6"/>
      <c r="J395" s="11"/>
      <c r="K395" s="11" t="str">
        <f t="shared" si="11"/>
        <v/>
      </c>
      <c r="S395" s="266"/>
    </row>
    <row r="396" spans="1:20" s="5" customFormat="1" ht="13.5" hidden="1" thickBot="1" x14ac:dyDescent="0.25">
      <c r="A396" s="38" t="s">
        <v>776</v>
      </c>
      <c r="B396" s="56" t="s">
        <v>777</v>
      </c>
      <c r="C396" s="57" t="s">
        <v>55</v>
      </c>
      <c r="D396" s="58"/>
      <c r="E396" s="58"/>
      <c r="F396" s="30">
        <f t="shared" si="10"/>
        <v>0</v>
      </c>
      <c r="G396" s="31"/>
      <c r="H396" s="6"/>
      <c r="I396" s="6"/>
      <c r="J396" s="11"/>
      <c r="K396" s="11" t="str">
        <f t="shared" si="11"/>
        <v/>
      </c>
      <c r="S396" s="266"/>
    </row>
    <row r="397" spans="1:20" s="5" customFormat="1" ht="13.5" hidden="1" thickBot="1" x14ac:dyDescent="0.25">
      <c r="A397" s="32" t="s">
        <v>778</v>
      </c>
      <c r="B397" s="49" t="s">
        <v>779</v>
      </c>
      <c r="C397" s="50"/>
      <c r="D397" s="51"/>
      <c r="E397" s="51"/>
      <c r="F397" s="52"/>
      <c r="G397" s="35">
        <f>SUM(F398:F399)</f>
        <v>0</v>
      </c>
      <c r="H397" s="6"/>
      <c r="I397" s="6"/>
      <c r="J397" s="11" t="s">
        <v>22</v>
      </c>
      <c r="K397" s="11" t="str">
        <f t="shared" si="11"/>
        <v/>
      </c>
      <c r="S397" s="266"/>
    </row>
    <row r="398" spans="1:20" s="5" customFormat="1" ht="13.5" hidden="1" thickBot="1" x14ac:dyDescent="0.25">
      <c r="A398" s="53" t="s">
        <v>780</v>
      </c>
      <c r="B398" s="40" t="s">
        <v>781</v>
      </c>
      <c r="C398" s="41" t="s">
        <v>782</v>
      </c>
      <c r="D398" s="42"/>
      <c r="E398" s="42"/>
      <c r="F398" s="64">
        <f t="shared" si="10"/>
        <v>0</v>
      </c>
      <c r="G398" s="60"/>
      <c r="H398" s="6"/>
      <c r="I398" s="6"/>
      <c r="J398" s="11"/>
      <c r="K398" s="11" t="str">
        <f t="shared" si="11"/>
        <v/>
      </c>
      <c r="S398" s="266"/>
    </row>
    <row r="399" spans="1:20" s="5" customFormat="1" ht="13.5" hidden="1" thickBot="1" x14ac:dyDescent="0.25">
      <c r="A399" s="38" t="s">
        <v>783</v>
      </c>
      <c r="B399" s="56" t="s">
        <v>784</v>
      </c>
      <c r="C399" s="57" t="s">
        <v>782</v>
      </c>
      <c r="D399" s="58"/>
      <c r="E399" s="58"/>
      <c r="F399" s="30">
        <f t="shared" si="10"/>
        <v>0</v>
      </c>
      <c r="G399" s="31"/>
      <c r="H399" s="6"/>
      <c r="I399" s="6"/>
      <c r="J399" s="11"/>
      <c r="K399" s="11" t="str">
        <f t="shared" si="11"/>
        <v/>
      </c>
      <c r="S399" s="266"/>
    </row>
    <row r="400" spans="1:20" s="5" customFormat="1" ht="13.5" hidden="1" thickBot="1" x14ac:dyDescent="0.25">
      <c r="A400" s="32" t="s">
        <v>785</v>
      </c>
      <c r="B400" s="49" t="s">
        <v>488</v>
      </c>
      <c r="C400" s="50"/>
      <c r="D400" s="51"/>
      <c r="E400" s="51"/>
      <c r="F400" s="52"/>
      <c r="G400" s="35">
        <f>SUM(F401:F406)</f>
        <v>0</v>
      </c>
      <c r="H400" s="6"/>
      <c r="I400" s="6"/>
      <c r="J400" s="11" t="s">
        <v>22</v>
      </c>
      <c r="K400" s="11" t="str">
        <f t="shared" si="11"/>
        <v/>
      </c>
      <c r="S400" s="266"/>
    </row>
    <row r="401" spans="1:20" s="5" customFormat="1" ht="13.5" hidden="1" thickBot="1" x14ac:dyDescent="0.25">
      <c r="A401" s="53" t="s">
        <v>786</v>
      </c>
      <c r="B401" s="40" t="s">
        <v>495</v>
      </c>
      <c r="C401" s="41" t="s">
        <v>496</v>
      </c>
      <c r="D401" s="42"/>
      <c r="E401" s="42"/>
      <c r="F401" s="64">
        <f t="shared" si="10"/>
        <v>0</v>
      </c>
      <c r="G401" s="60"/>
      <c r="H401" s="6"/>
      <c r="I401" s="6"/>
      <c r="J401" s="11"/>
      <c r="K401" s="11" t="str">
        <f t="shared" si="11"/>
        <v/>
      </c>
      <c r="S401" s="266"/>
    </row>
    <row r="402" spans="1:20" s="5" customFormat="1" ht="13.5" hidden="1" thickBot="1" x14ac:dyDescent="0.25">
      <c r="A402" s="20" t="s">
        <v>787</v>
      </c>
      <c r="B402" s="21" t="s">
        <v>788</v>
      </c>
      <c r="C402" s="22" t="s">
        <v>496</v>
      </c>
      <c r="D402" s="23"/>
      <c r="E402" s="23"/>
      <c r="F402" s="24">
        <f t="shared" si="10"/>
        <v>0</v>
      </c>
      <c r="G402" s="25"/>
      <c r="H402" s="6"/>
      <c r="I402" s="6"/>
      <c r="J402" s="11"/>
      <c r="K402" s="11" t="str">
        <f t="shared" si="11"/>
        <v/>
      </c>
      <c r="S402" s="266"/>
    </row>
    <row r="403" spans="1:20" s="5" customFormat="1" ht="13.5" hidden="1" thickBot="1" x14ac:dyDescent="0.25">
      <c r="A403" s="20" t="s">
        <v>789</v>
      </c>
      <c r="B403" s="21" t="s">
        <v>790</v>
      </c>
      <c r="C403" s="22" t="s">
        <v>45</v>
      </c>
      <c r="D403" s="23"/>
      <c r="E403" s="23"/>
      <c r="F403" s="24">
        <f t="shared" si="10"/>
        <v>0</v>
      </c>
      <c r="G403" s="25"/>
      <c r="H403" s="6"/>
      <c r="I403" s="6"/>
      <c r="J403" s="11"/>
      <c r="K403" s="11" t="str">
        <f t="shared" si="11"/>
        <v/>
      </c>
      <c r="S403" s="266"/>
    </row>
    <row r="404" spans="1:20" s="5" customFormat="1" ht="13.5" hidden="1" thickBot="1" x14ac:dyDescent="0.25">
      <c r="A404" s="20" t="s">
        <v>791</v>
      </c>
      <c r="B404" s="21" t="s">
        <v>792</v>
      </c>
      <c r="C404" s="22" t="s">
        <v>184</v>
      </c>
      <c r="D404" s="23"/>
      <c r="E404" s="23"/>
      <c r="F404" s="24">
        <f t="shared" si="10"/>
        <v>0</v>
      </c>
      <c r="G404" s="25"/>
      <c r="H404" s="6"/>
      <c r="I404" s="6"/>
      <c r="J404" s="11"/>
      <c r="K404" s="11" t="str">
        <f t="shared" si="11"/>
        <v/>
      </c>
      <c r="S404" s="266"/>
    </row>
    <row r="405" spans="1:20" s="5" customFormat="1" ht="13.5" hidden="1" thickBot="1" x14ac:dyDescent="0.25">
      <c r="A405" s="20" t="s">
        <v>793</v>
      </c>
      <c r="B405" s="21" t="s">
        <v>794</v>
      </c>
      <c r="C405" s="22" t="s">
        <v>184</v>
      </c>
      <c r="D405" s="23"/>
      <c r="E405" s="23"/>
      <c r="F405" s="24">
        <f t="shared" si="10"/>
        <v>0</v>
      </c>
      <c r="G405" s="25"/>
      <c r="H405" s="6"/>
      <c r="I405" s="6"/>
      <c r="J405" s="11"/>
      <c r="K405" s="11" t="str">
        <f t="shared" si="11"/>
        <v/>
      </c>
      <c r="S405" s="266"/>
    </row>
    <row r="406" spans="1:20" s="5" customFormat="1" ht="13.5" hidden="1" thickBot="1" x14ac:dyDescent="0.25">
      <c r="A406" s="39" t="s">
        <v>795</v>
      </c>
      <c r="B406" s="40" t="s">
        <v>796</v>
      </c>
      <c r="C406" s="41" t="s">
        <v>45</v>
      </c>
      <c r="D406" s="42"/>
      <c r="E406" s="42"/>
      <c r="F406" s="64">
        <f t="shared" si="10"/>
        <v>0</v>
      </c>
      <c r="G406" s="55"/>
      <c r="H406" s="6"/>
      <c r="I406" s="6"/>
      <c r="J406" s="11"/>
      <c r="K406" s="11" t="str">
        <f t="shared" si="11"/>
        <v/>
      </c>
      <c r="S406" s="266"/>
    </row>
    <row r="407" spans="1:20" ht="13.5" thickBot="1" x14ac:dyDescent="0.25">
      <c r="A407" s="140" t="s">
        <v>797</v>
      </c>
      <c r="B407" s="141" t="s">
        <v>798</v>
      </c>
      <c r="C407" s="46"/>
      <c r="D407" s="77"/>
      <c r="E407" s="77"/>
      <c r="F407" s="77"/>
      <c r="G407" s="137">
        <f>SUM(G408:G470)</f>
        <v>735390.63</v>
      </c>
      <c r="I407" s="14">
        <f>G407</f>
        <v>735390.63</v>
      </c>
      <c r="J407" s="11" t="s">
        <v>19</v>
      </c>
      <c r="K407" s="11" t="str">
        <f t="shared" si="11"/>
        <v>X</v>
      </c>
      <c r="S407" s="274"/>
      <c r="T407" s="273"/>
    </row>
    <row r="408" spans="1:20" s="5" customFormat="1" hidden="1" x14ac:dyDescent="0.2">
      <c r="A408" s="32" t="s">
        <v>799</v>
      </c>
      <c r="B408" s="49" t="s">
        <v>175</v>
      </c>
      <c r="C408" s="50"/>
      <c r="D408" s="51"/>
      <c r="E408" s="51"/>
      <c r="F408" s="52"/>
      <c r="G408" s="35">
        <f>SUM(F409:F433)</f>
        <v>0</v>
      </c>
      <c r="H408" s="6"/>
      <c r="I408" s="6"/>
      <c r="J408" s="11" t="s">
        <v>22</v>
      </c>
      <c r="K408" s="11" t="str">
        <f t="shared" si="11"/>
        <v/>
      </c>
      <c r="S408" s="266"/>
    </row>
    <row r="409" spans="1:20" s="5" customFormat="1" hidden="1" x14ac:dyDescent="0.2">
      <c r="A409" s="53" t="s">
        <v>800</v>
      </c>
      <c r="B409" s="40" t="s">
        <v>801</v>
      </c>
      <c r="C409" s="41" t="s">
        <v>45</v>
      </c>
      <c r="D409" s="42"/>
      <c r="E409" s="42"/>
      <c r="F409" s="64">
        <f t="shared" ref="F409:F469" si="12">IF($D409=0,0,ROUND($D409*$E409,2))</f>
        <v>0</v>
      </c>
      <c r="G409" s="55"/>
      <c r="H409" s="6"/>
      <c r="I409" s="6"/>
      <c r="J409" s="11"/>
      <c r="K409" s="11" t="str">
        <f t="shared" si="11"/>
        <v/>
      </c>
      <c r="S409" s="266"/>
    </row>
    <row r="410" spans="1:20" s="5" customFormat="1" hidden="1" x14ac:dyDescent="0.2">
      <c r="A410" s="20" t="s">
        <v>802</v>
      </c>
      <c r="B410" s="21" t="s">
        <v>803</v>
      </c>
      <c r="C410" s="22" t="s">
        <v>45</v>
      </c>
      <c r="D410" s="23"/>
      <c r="E410" s="23"/>
      <c r="F410" s="24">
        <f t="shared" si="12"/>
        <v>0</v>
      </c>
      <c r="G410" s="25"/>
      <c r="H410" s="6"/>
      <c r="I410" s="6"/>
      <c r="J410" s="11"/>
      <c r="K410" s="11" t="str">
        <f t="shared" si="11"/>
        <v/>
      </c>
      <c r="S410" s="266"/>
    </row>
    <row r="411" spans="1:20" s="5" customFormat="1" hidden="1" x14ac:dyDescent="0.2">
      <c r="A411" s="20" t="s">
        <v>804</v>
      </c>
      <c r="B411" s="21" t="s">
        <v>698</v>
      </c>
      <c r="C411" s="22" t="s">
        <v>45</v>
      </c>
      <c r="D411" s="23"/>
      <c r="E411" s="23"/>
      <c r="F411" s="24">
        <f t="shared" si="12"/>
        <v>0</v>
      </c>
      <c r="G411" s="25"/>
      <c r="H411" s="6"/>
      <c r="I411" s="6"/>
      <c r="J411" s="11"/>
      <c r="K411" s="11" t="str">
        <f t="shared" si="11"/>
        <v/>
      </c>
      <c r="S411" s="266"/>
    </row>
    <row r="412" spans="1:20" s="5" customFormat="1" hidden="1" x14ac:dyDescent="0.2">
      <c r="A412" s="20" t="s">
        <v>805</v>
      </c>
      <c r="B412" s="40" t="s">
        <v>806</v>
      </c>
      <c r="C412" s="22" t="s">
        <v>45</v>
      </c>
      <c r="D412" s="23"/>
      <c r="E412" s="23"/>
      <c r="F412" s="24">
        <f t="shared" si="12"/>
        <v>0</v>
      </c>
      <c r="G412" s="25"/>
      <c r="H412" s="6"/>
      <c r="I412" s="6"/>
      <c r="J412" s="11"/>
      <c r="K412" s="11" t="str">
        <f t="shared" si="11"/>
        <v/>
      </c>
      <c r="S412" s="266"/>
    </row>
    <row r="413" spans="1:20" s="5" customFormat="1" hidden="1" x14ac:dyDescent="0.2">
      <c r="A413" s="20" t="s">
        <v>807</v>
      </c>
      <c r="B413" s="21" t="s">
        <v>808</v>
      </c>
      <c r="C413" s="22" t="s">
        <v>45</v>
      </c>
      <c r="D413" s="23"/>
      <c r="E413" s="23"/>
      <c r="F413" s="24">
        <f t="shared" si="12"/>
        <v>0</v>
      </c>
      <c r="G413" s="25"/>
      <c r="H413" s="6"/>
      <c r="I413" s="6"/>
      <c r="J413" s="11"/>
      <c r="K413" s="11" t="str">
        <f t="shared" ref="K413:K476" si="13">IF(G413&gt;0,"X",IF(F413&gt;0,"X",""))</f>
        <v/>
      </c>
      <c r="S413" s="266"/>
    </row>
    <row r="414" spans="1:20" s="5" customFormat="1" hidden="1" x14ac:dyDescent="0.2">
      <c r="A414" s="20" t="s">
        <v>809</v>
      </c>
      <c r="B414" s="21" t="s">
        <v>704</v>
      </c>
      <c r="C414" s="22" t="s">
        <v>45</v>
      </c>
      <c r="D414" s="23"/>
      <c r="E414" s="23"/>
      <c r="F414" s="24">
        <f t="shared" si="12"/>
        <v>0</v>
      </c>
      <c r="G414" s="25"/>
      <c r="H414" s="6"/>
      <c r="I414" s="6"/>
      <c r="J414" s="11"/>
      <c r="K414" s="11" t="str">
        <f t="shared" si="13"/>
        <v/>
      </c>
      <c r="S414" s="266"/>
    </row>
    <row r="415" spans="1:20" s="5" customFormat="1" hidden="1" x14ac:dyDescent="0.2">
      <c r="A415" s="20" t="s">
        <v>810</v>
      </c>
      <c r="B415" s="21" t="s">
        <v>634</v>
      </c>
      <c r="C415" s="22" t="s">
        <v>184</v>
      </c>
      <c r="D415" s="23"/>
      <c r="E415" s="23"/>
      <c r="F415" s="24">
        <f t="shared" si="12"/>
        <v>0</v>
      </c>
      <c r="G415" s="25"/>
      <c r="H415" s="6"/>
      <c r="I415" s="6"/>
      <c r="J415" s="11"/>
      <c r="K415" s="11" t="str">
        <f t="shared" si="13"/>
        <v/>
      </c>
      <c r="S415" s="266"/>
    </row>
    <row r="416" spans="1:20" s="5" customFormat="1" hidden="1" x14ac:dyDescent="0.2">
      <c r="A416" s="20" t="s">
        <v>811</v>
      </c>
      <c r="B416" s="21" t="s">
        <v>812</v>
      </c>
      <c r="C416" s="22" t="s">
        <v>184</v>
      </c>
      <c r="D416" s="23"/>
      <c r="E416" s="23"/>
      <c r="F416" s="24">
        <f t="shared" si="12"/>
        <v>0</v>
      </c>
      <c r="G416" s="25"/>
      <c r="H416" s="6"/>
      <c r="I416" s="6"/>
      <c r="J416" s="11"/>
      <c r="K416" s="11" t="str">
        <f t="shared" si="13"/>
        <v/>
      </c>
      <c r="S416" s="266"/>
    </row>
    <row r="417" spans="1:19" s="5" customFormat="1" hidden="1" x14ac:dyDescent="0.2">
      <c r="A417" s="20" t="s">
        <v>813</v>
      </c>
      <c r="B417" s="21" t="s">
        <v>814</v>
      </c>
      <c r="C417" s="22" t="s">
        <v>45</v>
      </c>
      <c r="D417" s="23"/>
      <c r="E417" s="23"/>
      <c r="F417" s="24">
        <f t="shared" si="12"/>
        <v>0</v>
      </c>
      <c r="G417" s="25"/>
      <c r="H417" s="6"/>
      <c r="I417" s="6"/>
      <c r="J417" s="11"/>
      <c r="K417" s="11" t="str">
        <f t="shared" si="13"/>
        <v/>
      </c>
      <c r="S417" s="266"/>
    </row>
    <row r="418" spans="1:19" s="5" customFormat="1" hidden="1" x14ac:dyDescent="0.2">
      <c r="A418" s="20" t="s">
        <v>815</v>
      </c>
      <c r="B418" s="21" t="s">
        <v>816</v>
      </c>
      <c r="C418" s="22" t="s">
        <v>45</v>
      </c>
      <c r="D418" s="23"/>
      <c r="E418" s="23"/>
      <c r="F418" s="24">
        <f t="shared" si="12"/>
        <v>0</v>
      </c>
      <c r="G418" s="25"/>
      <c r="H418" s="6"/>
      <c r="I418" s="6"/>
      <c r="J418" s="11"/>
      <c r="K418" s="11" t="str">
        <f t="shared" si="13"/>
        <v/>
      </c>
      <c r="S418" s="266"/>
    </row>
    <row r="419" spans="1:19" s="5" customFormat="1" hidden="1" x14ac:dyDescent="0.2">
      <c r="A419" s="20" t="s">
        <v>817</v>
      </c>
      <c r="B419" s="21" t="s">
        <v>818</v>
      </c>
      <c r="C419" s="22" t="s">
        <v>45</v>
      </c>
      <c r="D419" s="23"/>
      <c r="E419" s="23"/>
      <c r="F419" s="24">
        <f t="shared" si="12"/>
        <v>0</v>
      </c>
      <c r="G419" s="25"/>
      <c r="H419" s="6"/>
      <c r="I419" s="6"/>
      <c r="J419" s="11"/>
      <c r="K419" s="11" t="str">
        <f t="shared" si="13"/>
        <v/>
      </c>
      <c r="S419" s="266"/>
    </row>
    <row r="420" spans="1:19" s="5" customFormat="1" hidden="1" x14ac:dyDescent="0.2">
      <c r="A420" s="20" t="s">
        <v>819</v>
      </c>
      <c r="B420" s="21" t="s">
        <v>820</v>
      </c>
      <c r="C420" s="22" t="s">
        <v>45</v>
      </c>
      <c r="D420" s="23"/>
      <c r="E420" s="23"/>
      <c r="F420" s="24">
        <f t="shared" si="12"/>
        <v>0</v>
      </c>
      <c r="G420" s="25"/>
      <c r="H420" s="6"/>
      <c r="I420" s="6"/>
      <c r="J420" s="11"/>
      <c r="K420" s="11" t="str">
        <f t="shared" si="13"/>
        <v/>
      </c>
      <c r="S420" s="266"/>
    </row>
    <row r="421" spans="1:19" s="5" customFormat="1" hidden="1" x14ac:dyDescent="0.2">
      <c r="A421" s="20" t="s">
        <v>821</v>
      </c>
      <c r="B421" s="21" t="s">
        <v>822</v>
      </c>
      <c r="C421" s="22" t="s">
        <v>55</v>
      </c>
      <c r="D421" s="23"/>
      <c r="E421" s="23"/>
      <c r="F421" s="24">
        <f t="shared" si="12"/>
        <v>0</v>
      </c>
      <c r="G421" s="25"/>
      <c r="H421" s="6"/>
      <c r="I421" s="6"/>
      <c r="J421" s="11"/>
      <c r="K421" s="11" t="str">
        <f t="shared" si="13"/>
        <v/>
      </c>
      <c r="S421" s="266"/>
    </row>
    <row r="422" spans="1:19" s="5" customFormat="1" hidden="1" x14ac:dyDescent="0.2">
      <c r="A422" s="20" t="s">
        <v>823</v>
      </c>
      <c r="B422" s="21" t="s">
        <v>824</v>
      </c>
      <c r="C422" s="22" t="s">
        <v>55</v>
      </c>
      <c r="D422" s="23"/>
      <c r="E422" s="23"/>
      <c r="F422" s="24">
        <f t="shared" si="12"/>
        <v>0</v>
      </c>
      <c r="G422" s="25"/>
      <c r="H422" s="6"/>
      <c r="I422" s="6"/>
      <c r="J422" s="11"/>
      <c r="K422" s="11" t="str">
        <f t="shared" si="13"/>
        <v/>
      </c>
      <c r="S422" s="266"/>
    </row>
    <row r="423" spans="1:19" s="5" customFormat="1" hidden="1" x14ac:dyDescent="0.2">
      <c r="A423" s="20" t="s">
        <v>825</v>
      </c>
      <c r="B423" s="21" t="s">
        <v>826</v>
      </c>
      <c r="C423" s="22" t="s">
        <v>55</v>
      </c>
      <c r="D423" s="23"/>
      <c r="E423" s="23"/>
      <c r="F423" s="24">
        <f t="shared" si="12"/>
        <v>0</v>
      </c>
      <c r="G423" s="25"/>
      <c r="H423" s="6"/>
      <c r="I423" s="6"/>
      <c r="J423" s="11"/>
      <c r="K423" s="11" t="str">
        <f t="shared" si="13"/>
        <v/>
      </c>
      <c r="S423" s="266"/>
    </row>
    <row r="424" spans="1:19" s="5" customFormat="1" hidden="1" x14ac:dyDescent="0.2">
      <c r="A424" s="20" t="s">
        <v>827</v>
      </c>
      <c r="B424" s="21" t="s">
        <v>828</v>
      </c>
      <c r="C424" s="22" t="s">
        <v>55</v>
      </c>
      <c r="D424" s="23"/>
      <c r="E424" s="23"/>
      <c r="F424" s="24">
        <f t="shared" si="12"/>
        <v>0</v>
      </c>
      <c r="G424" s="25"/>
      <c r="H424" s="6"/>
      <c r="I424" s="6"/>
      <c r="J424" s="11"/>
      <c r="K424" s="11" t="str">
        <f t="shared" si="13"/>
        <v/>
      </c>
      <c r="S424" s="266"/>
    </row>
    <row r="425" spans="1:19" s="5" customFormat="1" hidden="1" x14ac:dyDescent="0.2">
      <c r="A425" s="20" t="s">
        <v>829</v>
      </c>
      <c r="B425" s="21" t="s">
        <v>161</v>
      </c>
      <c r="C425" s="22" t="s">
        <v>55</v>
      </c>
      <c r="D425" s="23"/>
      <c r="E425" s="23"/>
      <c r="F425" s="24">
        <f t="shared" si="12"/>
        <v>0</v>
      </c>
      <c r="G425" s="25"/>
      <c r="H425" s="6"/>
      <c r="I425" s="6"/>
      <c r="J425" s="11"/>
      <c r="K425" s="11" t="str">
        <f t="shared" si="13"/>
        <v/>
      </c>
      <c r="S425" s="266"/>
    </row>
    <row r="426" spans="1:19" s="5" customFormat="1" hidden="1" x14ac:dyDescent="0.2">
      <c r="A426" s="20" t="s">
        <v>830</v>
      </c>
      <c r="B426" s="21" t="s">
        <v>159</v>
      </c>
      <c r="C426" s="22" t="s">
        <v>55</v>
      </c>
      <c r="D426" s="23"/>
      <c r="E426" s="23"/>
      <c r="F426" s="24">
        <f t="shared" si="12"/>
        <v>0</v>
      </c>
      <c r="G426" s="25"/>
      <c r="H426" s="6"/>
      <c r="I426" s="6"/>
      <c r="J426" s="11"/>
      <c r="K426" s="11" t="str">
        <f t="shared" si="13"/>
        <v/>
      </c>
      <c r="S426" s="266"/>
    </row>
    <row r="427" spans="1:19" s="5" customFormat="1" hidden="1" x14ac:dyDescent="0.2">
      <c r="A427" s="20" t="s">
        <v>831</v>
      </c>
      <c r="B427" s="21" t="s">
        <v>680</v>
      </c>
      <c r="C427" s="22" t="s">
        <v>45</v>
      </c>
      <c r="D427" s="23"/>
      <c r="E427" s="23"/>
      <c r="F427" s="24">
        <f t="shared" si="12"/>
        <v>0</v>
      </c>
      <c r="G427" s="25"/>
      <c r="H427" s="6"/>
      <c r="I427" s="6"/>
      <c r="J427" s="11"/>
      <c r="K427" s="11" t="str">
        <f t="shared" si="13"/>
        <v/>
      </c>
      <c r="S427" s="266"/>
    </row>
    <row r="428" spans="1:19" s="5" customFormat="1" hidden="1" x14ac:dyDescent="0.2">
      <c r="A428" s="20" t="s">
        <v>832</v>
      </c>
      <c r="B428" s="21" t="s">
        <v>682</v>
      </c>
      <c r="C428" s="22" t="s">
        <v>45</v>
      </c>
      <c r="D428" s="23"/>
      <c r="E428" s="23"/>
      <c r="F428" s="24">
        <f t="shared" si="12"/>
        <v>0</v>
      </c>
      <c r="G428" s="25"/>
      <c r="H428" s="6"/>
      <c r="I428" s="6"/>
      <c r="J428" s="11"/>
      <c r="K428" s="11" t="str">
        <f t="shared" si="13"/>
        <v/>
      </c>
      <c r="S428" s="266"/>
    </row>
    <row r="429" spans="1:19" s="5" customFormat="1" hidden="1" x14ac:dyDescent="0.2">
      <c r="A429" s="20" t="s">
        <v>833</v>
      </c>
      <c r="B429" s="21" t="s">
        <v>684</v>
      </c>
      <c r="C429" s="22" t="s">
        <v>45</v>
      </c>
      <c r="D429" s="23"/>
      <c r="E429" s="23"/>
      <c r="F429" s="24">
        <f t="shared" si="12"/>
        <v>0</v>
      </c>
      <c r="G429" s="25"/>
      <c r="H429" s="6"/>
      <c r="I429" s="6"/>
      <c r="J429" s="11"/>
      <c r="K429" s="11" t="str">
        <f t="shared" si="13"/>
        <v/>
      </c>
      <c r="S429" s="266"/>
    </row>
    <row r="430" spans="1:19" s="5" customFormat="1" hidden="1" x14ac:dyDescent="0.2">
      <c r="A430" s="20" t="s">
        <v>834</v>
      </c>
      <c r="B430" s="21" t="s">
        <v>171</v>
      </c>
      <c r="C430" s="22" t="s">
        <v>55</v>
      </c>
      <c r="D430" s="23"/>
      <c r="E430" s="23"/>
      <c r="F430" s="24">
        <f t="shared" si="12"/>
        <v>0</v>
      </c>
      <c r="G430" s="25"/>
      <c r="H430" s="6"/>
      <c r="I430" s="6"/>
      <c r="J430" s="11"/>
      <c r="K430" s="11" t="str">
        <f t="shared" si="13"/>
        <v/>
      </c>
      <c r="S430" s="266"/>
    </row>
    <row r="431" spans="1:19" s="5" customFormat="1" hidden="1" x14ac:dyDescent="0.2">
      <c r="A431" s="20" t="s">
        <v>835</v>
      </c>
      <c r="B431" s="21" t="s">
        <v>836</v>
      </c>
      <c r="C431" s="22" t="s">
        <v>45</v>
      </c>
      <c r="D431" s="23"/>
      <c r="E431" s="23"/>
      <c r="F431" s="24">
        <f t="shared" si="12"/>
        <v>0</v>
      </c>
      <c r="G431" s="25"/>
      <c r="H431" s="6"/>
      <c r="I431" s="6"/>
      <c r="J431" s="11"/>
      <c r="K431" s="11" t="str">
        <f t="shared" si="13"/>
        <v/>
      </c>
      <c r="S431" s="266"/>
    </row>
    <row r="432" spans="1:19" s="5" customFormat="1" hidden="1" x14ac:dyDescent="0.2">
      <c r="A432" s="20" t="s">
        <v>837</v>
      </c>
      <c r="B432" s="21" t="s">
        <v>838</v>
      </c>
      <c r="C432" s="22" t="s">
        <v>45</v>
      </c>
      <c r="D432" s="23"/>
      <c r="E432" s="23"/>
      <c r="F432" s="24">
        <f t="shared" si="12"/>
        <v>0</v>
      </c>
      <c r="G432" s="25"/>
      <c r="H432" s="6"/>
      <c r="I432" s="6"/>
      <c r="J432" s="11"/>
      <c r="K432" s="11" t="str">
        <f t="shared" si="13"/>
        <v/>
      </c>
      <c r="S432" s="266"/>
    </row>
    <row r="433" spans="1:20" s="5" customFormat="1" ht="13.5" hidden="1" thickBot="1" x14ac:dyDescent="0.25">
      <c r="A433" s="38" t="s">
        <v>839</v>
      </c>
      <c r="B433" s="56" t="s">
        <v>840</v>
      </c>
      <c r="C433" s="57" t="s">
        <v>184</v>
      </c>
      <c r="D433" s="58"/>
      <c r="E433" s="58"/>
      <c r="F433" s="30">
        <f t="shared" si="12"/>
        <v>0</v>
      </c>
      <c r="G433" s="31"/>
      <c r="H433" s="6"/>
      <c r="I433" s="6"/>
      <c r="J433" s="11"/>
      <c r="K433" s="11" t="str">
        <f t="shared" si="13"/>
        <v/>
      </c>
      <c r="S433" s="266"/>
    </row>
    <row r="434" spans="1:20" x14ac:dyDescent="0.2">
      <c r="A434" s="142" t="s">
        <v>841</v>
      </c>
      <c r="B434" s="143" t="s">
        <v>842</v>
      </c>
      <c r="C434" s="50"/>
      <c r="D434" s="52"/>
      <c r="E434" s="52"/>
      <c r="F434" s="52"/>
      <c r="G434" s="35">
        <f>SUM(F435:F464)</f>
        <v>711755.77</v>
      </c>
      <c r="I434" s="6"/>
      <c r="J434" s="11" t="s">
        <v>22</v>
      </c>
      <c r="K434" s="11" t="str">
        <f t="shared" si="13"/>
        <v>X</v>
      </c>
      <c r="S434" s="274"/>
      <c r="T434" s="273"/>
    </row>
    <row r="435" spans="1:20" x14ac:dyDescent="0.2">
      <c r="A435" s="53" t="s">
        <v>843</v>
      </c>
      <c r="B435" s="40" t="s">
        <v>1156</v>
      </c>
      <c r="C435" s="41" t="s">
        <v>45</v>
      </c>
      <c r="D435" s="43">
        <v>765</v>
      </c>
      <c r="E435" s="43">
        <f>S435</f>
        <v>69.7</v>
      </c>
      <c r="F435" s="64">
        <f t="shared" si="12"/>
        <v>53320.5</v>
      </c>
      <c r="G435" s="60"/>
      <c r="I435" s="6"/>
      <c r="J435" s="11"/>
      <c r="K435" s="11" t="str">
        <f t="shared" si="13"/>
        <v>X</v>
      </c>
      <c r="S435" s="274">
        <v>69.7</v>
      </c>
      <c r="T435" s="273">
        <v>69.7</v>
      </c>
    </row>
    <row r="436" spans="1:20" s="5" customFormat="1" hidden="1" x14ac:dyDescent="0.2">
      <c r="A436" s="20" t="s">
        <v>844</v>
      </c>
      <c r="B436" s="21" t="s">
        <v>845</v>
      </c>
      <c r="C436" s="22" t="s">
        <v>45</v>
      </c>
      <c r="D436" s="23"/>
      <c r="E436" s="23"/>
      <c r="F436" s="24">
        <f t="shared" si="12"/>
        <v>0</v>
      </c>
      <c r="G436" s="25"/>
      <c r="H436" s="6"/>
      <c r="I436" s="6"/>
      <c r="J436" s="11"/>
      <c r="K436" s="11" t="str">
        <f t="shared" si="13"/>
        <v/>
      </c>
      <c r="S436" s="266"/>
    </row>
    <row r="437" spans="1:20" x14ac:dyDescent="0.2">
      <c r="A437" s="20" t="s">
        <v>43</v>
      </c>
      <c r="B437" s="21" t="s">
        <v>44</v>
      </c>
      <c r="C437" s="22" t="s">
        <v>45</v>
      </c>
      <c r="D437" s="43">
        <v>11930</v>
      </c>
      <c r="E437" s="262">
        <f>S437</f>
        <v>4.74</v>
      </c>
      <c r="F437" s="64">
        <f t="shared" si="12"/>
        <v>56548.2</v>
      </c>
      <c r="G437" s="25"/>
      <c r="I437" s="6"/>
      <c r="J437" s="11"/>
      <c r="K437" s="11" t="s">
        <v>19</v>
      </c>
      <c r="S437" s="274">
        <v>4.74</v>
      </c>
      <c r="T437" s="273">
        <v>4.74</v>
      </c>
    </row>
    <row r="438" spans="1:20" s="5" customFormat="1" hidden="1" x14ac:dyDescent="0.2">
      <c r="A438" s="20" t="s">
        <v>187</v>
      </c>
      <c r="B438" s="21" t="s">
        <v>1157</v>
      </c>
      <c r="C438" s="22"/>
      <c r="D438" s="23"/>
      <c r="E438" s="23"/>
      <c r="F438" s="24"/>
      <c r="G438" s="25"/>
      <c r="H438" s="6"/>
      <c r="I438" s="6"/>
      <c r="J438" s="11"/>
      <c r="K438" s="11"/>
      <c r="S438" s="266"/>
    </row>
    <row r="439" spans="1:20" s="3" customFormat="1" x14ac:dyDescent="0.2">
      <c r="A439" s="20" t="s">
        <v>924</v>
      </c>
      <c r="B439" s="21" t="s">
        <v>925</v>
      </c>
      <c r="C439" s="22" t="s">
        <v>184</v>
      </c>
      <c r="D439" s="262">
        <v>10983.5</v>
      </c>
      <c r="E439" s="262">
        <f>S439</f>
        <v>12.14</v>
      </c>
      <c r="F439" s="64">
        <f t="shared" si="12"/>
        <v>133339.69</v>
      </c>
      <c r="G439" s="25"/>
      <c r="H439" s="6"/>
      <c r="I439" s="6"/>
      <c r="J439" s="11"/>
      <c r="K439" s="11" t="str">
        <f t="shared" si="13"/>
        <v>X</v>
      </c>
      <c r="L439" s="5"/>
      <c r="M439" s="5"/>
      <c r="N439" s="5"/>
      <c r="O439" s="5"/>
      <c r="P439" s="5"/>
      <c r="Q439" s="5"/>
      <c r="S439" s="274">
        <v>12.14</v>
      </c>
      <c r="T439" s="273">
        <v>12.14</v>
      </c>
    </row>
    <row r="440" spans="1:20" s="3" customFormat="1" x14ac:dyDescent="0.2">
      <c r="A440" s="20" t="s">
        <v>835</v>
      </c>
      <c r="B440" s="21" t="s">
        <v>1159</v>
      </c>
      <c r="C440" s="22" t="s">
        <v>45</v>
      </c>
      <c r="D440" s="262">
        <v>7498.66</v>
      </c>
      <c r="E440" s="262">
        <f>S440</f>
        <v>1.78</v>
      </c>
      <c r="F440" s="64">
        <f t="shared" si="12"/>
        <v>13347.61</v>
      </c>
      <c r="G440" s="25"/>
      <c r="H440" s="6"/>
      <c r="I440" s="6"/>
      <c r="J440" s="11"/>
      <c r="K440" s="11" t="str">
        <f t="shared" si="13"/>
        <v>X</v>
      </c>
      <c r="L440" s="5"/>
      <c r="M440" s="5"/>
      <c r="N440" s="5"/>
      <c r="O440" s="5"/>
      <c r="P440" s="5"/>
      <c r="Q440" s="5"/>
      <c r="S440" s="274">
        <v>1.78</v>
      </c>
      <c r="T440" s="273">
        <v>1.78</v>
      </c>
    </row>
    <row r="441" spans="1:20" s="3" customFormat="1" x14ac:dyDescent="0.2">
      <c r="A441" s="20" t="s">
        <v>622</v>
      </c>
      <c r="B441" s="21" t="s">
        <v>1158</v>
      </c>
      <c r="C441" s="22" t="s">
        <v>55</v>
      </c>
      <c r="D441" s="262">
        <v>224.95</v>
      </c>
      <c r="E441" s="262">
        <f>S441</f>
        <v>60.08</v>
      </c>
      <c r="F441" s="64">
        <f t="shared" si="12"/>
        <v>13515</v>
      </c>
      <c r="G441" s="25"/>
      <c r="H441" s="6"/>
      <c r="I441" s="6"/>
      <c r="J441" s="11"/>
      <c r="K441" s="11" t="str">
        <f t="shared" si="13"/>
        <v>X</v>
      </c>
      <c r="L441" s="5"/>
      <c r="M441" s="5"/>
      <c r="N441" s="5"/>
      <c r="O441" s="5"/>
      <c r="P441" s="5"/>
      <c r="Q441" s="5"/>
      <c r="S441" s="274">
        <v>60.08</v>
      </c>
      <c r="T441" s="273">
        <v>60.08</v>
      </c>
    </row>
    <row r="442" spans="1:20" s="3" customFormat="1" x14ac:dyDescent="0.2">
      <c r="A442" s="20" t="s">
        <v>846</v>
      </c>
      <c r="B442" s="21" t="s">
        <v>1160</v>
      </c>
      <c r="C442" s="22" t="s">
        <v>45</v>
      </c>
      <c r="D442" s="262">
        <v>7498.66</v>
      </c>
      <c r="E442" s="262">
        <f>S442</f>
        <v>53.67</v>
      </c>
      <c r="F442" s="64">
        <f t="shared" si="12"/>
        <v>402453.08</v>
      </c>
      <c r="G442" s="25"/>
      <c r="H442" s="6"/>
      <c r="I442" s="6"/>
      <c r="J442" s="11"/>
      <c r="K442" s="11" t="str">
        <f t="shared" si="13"/>
        <v>X</v>
      </c>
      <c r="L442" s="5"/>
      <c r="M442" s="5"/>
      <c r="N442" s="5"/>
      <c r="O442" s="5"/>
      <c r="P442" s="5"/>
      <c r="Q442" s="5"/>
      <c r="S442" s="274">
        <v>53.67</v>
      </c>
      <c r="T442" s="273">
        <v>53.67</v>
      </c>
    </row>
    <row r="443" spans="1:20" s="3" customFormat="1" x14ac:dyDescent="0.2">
      <c r="A443" s="20" t="s">
        <v>916</v>
      </c>
      <c r="B443" s="21" t="s">
        <v>1161</v>
      </c>
      <c r="C443" s="22" t="s">
        <v>55</v>
      </c>
      <c r="D443" s="262">
        <v>18.45</v>
      </c>
      <c r="E443" s="262">
        <f>S443</f>
        <v>421.23</v>
      </c>
      <c r="F443" s="64">
        <f t="shared" si="12"/>
        <v>7771.69</v>
      </c>
      <c r="G443" s="25"/>
      <c r="H443" s="6"/>
      <c r="I443" s="6"/>
      <c r="J443" s="11"/>
      <c r="K443" s="11" t="str">
        <f t="shared" si="13"/>
        <v>X</v>
      </c>
      <c r="L443" s="5"/>
      <c r="M443" s="5"/>
      <c r="N443" s="5"/>
      <c r="O443" s="5"/>
      <c r="P443" s="5"/>
      <c r="Q443" s="5"/>
      <c r="S443" s="274">
        <v>421.23</v>
      </c>
      <c r="T443" s="273">
        <v>421.23</v>
      </c>
    </row>
    <row r="444" spans="1:20" s="5" customFormat="1" hidden="1" x14ac:dyDescent="0.2">
      <c r="A444" s="20" t="s">
        <v>847</v>
      </c>
      <c r="B444" s="21" t="s">
        <v>848</v>
      </c>
      <c r="C444" s="22" t="s">
        <v>45</v>
      </c>
      <c r="D444" s="23"/>
      <c r="E444" s="23"/>
      <c r="F444" s="24">
        <f t="shared" si="12"/>
        <v>0</v>
      </c>
      <c r="G444" s="25"/>
      <c r="H444" s="6"/>
      <c r="I444" s="6"/>
      <c r="J444" s="11"/>
      <c r="K444" s="11" t="str">
        <f t="shared" si="13"/>
        <v/>
      </c>
      <c r="S444" s="266"/>
    </row>
    <row r="445" spans="1:20" s="5" customFormat="1" hidden="1" x14ac:dyDescent="0.2">
      <c r="A445" s="20" t="s">
        <v>849</v>
      </c>
      <c r="B445" s="21" t="s">
        <v>850</v>
      </c>
      <c r="C445" s="22" t="s">
        <v>45</v>
      </c>
      <c r="D445" s="23"/>
      <c r="E445" s="23"/>
      <c r="F445" s="24">
        <f t="shared" si="12"/>
        <v>0</v>
      </c>
      <c r="G445" s="25"/>
      <c r="H445" s="6"/>
      <c r="I445" s="6"/>
      <c r="J445" s="11"/>
      <c r="K445" s="11" t="str">
        <f t="shared" si="13"/>
        <v/>
      </c>
      <c r="S445" s="266"/>
    </row>
    <row r="446" spans="1:20" s="5" customFormat="1" hidden="1" x14ac:dyDescent="0.2">
      <c r="A446" s="20" t="s">
        <v>851</v>
      </c>
      <c r="B446" s="21" t="s">
        <v>852</v>
      </c>
      <c r="C446" s="22" t="s">
        <v>45</v>
      </c>
      <c r="D446" s="23"/>
      <c r="E446" s="23"/>
      <c r="F446" s="24">
        <f t="shared" si="12"/>
        <v>0</v>
      </c>
      <c r="G446" s="25"/>
      <c r="H446" s="6"/>
      <c r="I446" s="6"/>
      <c r="J446" s="11"/>
      <c r="K446" s="11" t="str">
        <f t="shared" si="13"/>
        <v/>
      </c>
      <c r="S446" s="266"/>
    </row>
    <row r="447" spans="1:20" s="5" customFormat="1" hidden="1" x14ac:dyDescent="0.2">
      <c r="A447" s="20" t="s">
        <v>853</v>
      </c>
      <c r="B447" s="21" t="s">
        <v>854</v>
      </c>
      <c r="C447" s="22" t="s">
        <v>45</v>
      </c>
      <c r="D447" s="23"/>
      <c r="E447" s="23"/>
      <c r="F447" s="24">
        <f t="shared" si="12"/>
        <v>0</v>
      </c>
      <c r="G447" s="25"/>
      <c r="H447" s="6"/>
      <c r="I447" s="6"/>
      <c r="J447" s="11"/>
      <c r="K447" s="11" t="str">
        <f t="shared" si="13"/>
        <v/>
      </c>
      <c r="S447" s="266"/>
    </row>
    <row r="448" spans="1:20" s="5" customFormat="1" hidden="1" x14ac:dyDescent="0.2">
      <c r="A448" s="20" t="s">
        <v>855</v>
      </c>
      <c r="B448" s="21" t="s">
        <v>856</v>
      </c>
      <c r="C448" s="22" t="s">
        <v>45</v>
      </c>
      <c r="D448" s="23"/>
      <c r="E448" s="23"/>
      <c r="F448" s="24">
        <f t="shared" si="12"/>
        <v>0</v>
      </c>
      <c r="G448" s="25"/>
      <c r="H448" s="6"/>
      <c r="I448" s="6"/>
      <c r="J448" s="11"/>
      <c r="K448" s="11" t="str">
        <f t="shared" si="13"/>
        <v/>
      </c>
      <c r="S448" s="266"/>
    </row>
    <row r="449" spans="1:20" s="5" customFormat="1" hidden="1" x14ac:dyDescent="0.2">
      <c r="A449" s="20" t="s">
        <v>857</v>
      </c>
      <c r="B449" s="21" t="s">
        <v>858</v>
      </c>
      <c r="C449" s="22" t="s">
        <v>45</v>
      </c>
      <c r="D449" s="23"/>
      <c r="E449" s="23"/>
      <c r="F449" s="24">
        <f t="shared" si="12"/>
        <v>0</v>
      </c>
      <c r="G449" s="25"/>
      <c r="H449" s="6"/>
      <c r="I449" s="6"/>
      <c r="J449" s="11"/>
      <c r="K449" s="11" t="str">
        <f t="shared" si="13"/>
        <v/>
      </c>
      <c r="S449" s="266"/>
    </row>
    <row r="450" spans="1:20" s="5" customFormat="1" hidden="1" x14ac:dyDescent="0.2">
      <c r="A450" s="20" t="s">
        <v>859</v>
      </c>
      <c r="B450" s="21" t="s">
        <v>860</v>
      </c>
      <c r="C450" s="22" t="s">
        <v>45</v>
      </c>
      <c r="D450" s="23"/>
      <c r="E450" s="23"/>
      <c r="F450" s="24">
        <f t="shared" si="12"/>
        <v>0</v>
      </c>
      <c r="G450" s="25"/>
      <c r="H450" s="6"/>
      <c r="I450" s="6"/>
      <c r="J450" s="11"/>
      <c r="K450" s="11" t="str">
        <f t="shared" si="13"/>
        <v/>
      </c>
      <c r="S450" s="266"/>
    </row>
    <row r="451" spans="1:20" s="5" customFormat="1" hidden="1" x14ac:dyDescent="0.2">
      <c r="A451" s="20" t="s">
        <v>861</v>
      </c>
      <c r="B451" s="21" t="s">
        <v>862</v>
      </c>
      <c r="C451" s="22" t="s">
        <v>45</v>
      </c>
      <c r="D451" s="23"/>
      <c r="E451" s="23"/>
      <c r="F451" s="24">
        <f t="shared" si="12"/>
        <v>0</v>
      </c>
      <c r="G451" s="25"/>
      <c r="H451" s="6"/>
      <c r="I451" s="6"/>
      <c r="J451" s="11"/>
      <c r="K451" s="11" t="str">
        <f t="shared" si="13"/>
        <v/>
      </c>
      <c r="S451" s="266"/>
    </row>
    <row r="452" spans="1:20" s="5" customFormat="1" hidden="1" x14ac:dyDescent="0.2">
      <c r="A452" s="20" t="s">
        <v>863</v>
      </c>
      <c r="B452" s="21" t="s">
        <v>864</v>
      </c>
      <c r="C452" s="22" t="s">
        <v>45</v>
      </c>
      <c r="D452" s="23"/>
      <c r="E452" s="23"/>
      <c r="F452" s="24">
        <f t="shared" si="12"/>
        <v>0</v>
      </c>
      <c r="G452" s="25"/>
      <c r="H452" s="6"/>
      <c r="I452" s="6"/>
      <c r="J452" s="11"/>
      <c r="K452" s="11" t="str">
        <f t="shared" si="13"/>
        <v/>
      </c>
      <c r="S452" s="266"/>
    </row>
    <row r="453" spans="1:20" x14ac:dyDescent="0.2">
      <c r="A453" s="20" t="s">
        <v>865</v>
      </c>
      <c r="B453" s="21" t="s">
        <v>866</v>
      </c>
      <c r="C453" s="22" t="s">
        <v>25</v>
      </c>
      <c r="D453" s="43">
        <v>121</v>
      </c>
      <c r="E453" s="262">
        <f>S453</f>
        <v>260</v>
      </c>
      <c r="F453" s="64">
        <f t="shared" si="12"/>
        <v>31460</v>
      </c>
      <c r="G453" s="25"/>
      <c r="I453" s="6"/>
      <c r="J453" s="11"/>
      <c r="K453" s="11" t="s">
        <v>19</v>
      </c>
      <c r="S453" s="274">
        <v>260</v>
      </c>
      <c r="T453" s="273">
        <v>260</v>
      </c>
    </row>
    <row r="454" spans="1:20" s="5" customFormat="1" hidden="1" x14ac:dyDescent="0.2">
      <c r="A454" s="20" t="s">
        <v>867</v>
      </c>
      <c r="B454" s="21" t="s">
        <v>868</v>
      </c>
      <c r="C454" s="22" t="s">
        <v>45</v>
      </c>
      <c r="D454" s="23"/>
      <c r="E454" s="23"/>
      <c r="F454" s="24">
        <f t="shared" si="12"/>
        <v>0</v>
      </c>
      <c r="G454" s="25"/>
      <c r="H454" s="6"/>
      <c r="I454" s="6"/>
      <c r="J454" s="11"/>
      <c r="K454" s="11" t="str">
        <f t="shared" si="13"/>
        <v/>
      </c>
      <c r="S454" s="266"/>
    </row>
    <row r="455" spans="1:20" s="5" customFormat="1" ht="13.5" hidden="1" thickBot="1" x14ac:dyDescent="0.25">
      <c r="A455" s="38" t="s">
        <v>869</v>
      </c>
      <c r="B455" s="56" t="s">
        <v>870</v>
      </c>
      <c r="C455" s="57" t="s">
        <v>45</v>
      </c>
      <c r="D455" s="58"/>
      <c r="E455" s="58"/>
      <c r="F455" s="30">
        <f t="shared" si="12"/>
        <v>0</v>
      </c>
      <c r="G455" s="31"/>
      <c r="H455" s="6"/>
      <c r="I455" s="6"/>
      <c r="J455" s="11"/>
      <c r="K455" s="11" t="str">
        <f t="shared" si="13"/>
        <v/>
      </c>
      <c r="S455" s="266"/>
    </row>
    <row r="456" spans="1:20" s="5" customFormat="1" hidden="1" x14ac:dyDescent="0.2">
      <c r="A456" s="32" t="s">
        <v>871</v>
      </c>
      <c r="B456" s="49" t="s">
        <v>872</v>
      </c>
      <c r="C456" s="50"/>
      <c r="D456" s="51"/>
      <c r="E456" s="51"/>
      <c r="F456" s="52"/>
      <c r="G456" s="35">
        <f>SUM(F457:F464)</f>
        <v>0</v>
      </c>
      <c r="H456" s="6"/>
      <c r="I456" s="6"/>
      <c r="J456" s="11" t="s">
        <v>22</v>
      </c>
      <c r="K456" s="11" t="str">
        <f t="shared" si="13"/>
        <v/>
      </c>
      <c r="S456" s="266"/>
    </row>
    <row r="457" spans="1:20" s="5" customFormat="1" hidden="1" x14ac:dyDescent="0.2">
      <c r="A457" s="53" t="s">
        <v>873</v>
      </c>
      <c r="B457" s="40" t="s">
        <v>518</v>
      </c>
      <c r="C457" s="41" t="s">
        <v>55</v>
      </c>
      <c r="D457" s="42"/>
      <c r="E457" s="42"/>
      <c r="F457" s="64">
        <f t="shared" si="12"/>
        <v>0</v>
      </c>
      <c r="G457" s="60"/>
      <c r="H457" s="6"/>
      <c r="I457" s="6"/>
      <c r="J457" s="11"/>
      <c r="K457" s="11" t="str">
        <f t="shared" si="13"/>
        <v/>
      </c>
      <c r="S457" s="266"/>
    </row>
    <row r="458" spans="1:20" s="5" customFormat="1" hidden="1" x14ac:dyDescent="0.2">
      <c r="A458" s="20" t="s">
        <v>874</v>
      </c>
      <c r="B458" s="21" t="s">
        <v>520</v>
      </c>
      <c r="C458" s="22" t="s">
        <v>55</v>
      </c>
      <c r="D458" s="23"/>
      <c r="E458" s="23"/>
      <c r="F458" s="24">
        <f t="shared" si="12"/>
        <v>0</v>
      </c>
      <c r="G458" s="25"/>
      <c r="H458" s="6"/>
      <c r="I458" s="6"/>
      <c r="J458" s="11"/>
      <c r="K458" s="11" t="str">
        <f t="shared" si="13"/>
        <v/>
      </c>
      <c r="S458" s="266"/>
    </row>
    <row r="459" spans="1:20" s="5" customFormat="1" hidden="1" x14ac:dyDescent="0.2">
      <c r="A459" s="20" t="s">
        <v>875</v>
      </c>
      <c r="B459" s="21" t="s">
        <v>876</v>
      </c>
      <c r="C459" s="22" t="s">
        <v>55</v>
      </c>
      <c r="D459" s="23"/>
      <c r="E459" s="23"/>
      <c r="F459" s="24">
        <f t="shared" si="12"/>
        <v>0</v>
      </c>
      <c r="G459" s="25"/>
      <c r="H459" s="6"/>
      <c r="I459" s="6"/>
      <c r="J459" s="11"/>
      <c r="K459" s="11" t="str">
        <f t="shared" si="13"/>
        <v/>
      </c>
      <c r="S459" s="266"/>
    </row>
    <row r="460" spans="1:20" s="5" customFormat="1" hidden="1" x14ac:dyDescent="0.2">
      <c r="A460" s="20" t="s">
        <v>877</v>
      </c>
      <c r="B460" s="21" t="s">
        <v>878</v>
      </c>
      <c r="C460" s="22" t="s">
        <v>55</v>
      </c>
      <c r="D460" s="23"/>
      <c r="E460" s="23"/>
      <c r="F460" s="24">
        <f t="shared" si="12"/>
        <v>0</v>
      </c>
      <c r="G460" s="25"/>
      <c r="H460" s="6"/>
      <c r="I460" s="6"/>
      <c r="J460" s="11"/>
      <c r="K460" s="11" t="str">
        <f t="shared" si="13"/>
        <v/>
      </c>
      <c r="S460" s="266"/>
    </row>
    <row r="461" spans="1:20" s="5" customFormat="1" hidden="1" x14ac:dyDescent="0.2">
      <c r="A461" s="20" t="s">
        <v>879</v>
      </c>
      <c r="B461" s="21" t="s">
        <v>880</v>
      </c>
      <c r="C461" s="22" t="s">
        <v>55</v>
      </c>
      <c r="D461" s="23"/>
      <c r="E461" s="23"/>
      <c r="F461" s="24">
        <f t="shared" si="12"/>
        <v>0</v>
      </c>
      <c r="G461" s="25"/>
      <c r="H461" s="6"/>
      <c r="I461" s="6"/>
      <c r="J461" s="11"/>
      <c r="K461" s="11" t="str">
        <f t="shared" si="13"/>
        <v/>
      </c>
      <c r="S461" s="266"/>
    </row>
    <row r="462" spans="1:20" s="5" customFormat="1" hidden="1" x14ac:dyDescent="0.2">
      <c r="A462" s="20" t="s">
        <v>881</v>
      </c>
      <c r="B462" s="21" t="s">
        <v>882</v>
      </c>
      <c r="C462" s="22" t="s">
        <v>55</v>
      </c>
      <c r="D462" s="23"/>
      <c r="E462" s="23"/>
      <c r="F462" s="24">
        <f t="shared" si="12"/>
        <v>0</v>
      </c>
      <c r="G462" s="25"/>
      <c r="H462" s="6"/>
      <c r="I462" s="6"/>
      <c r="J462" s="11"/>
      <c r="K462" s="11" t="str">
        <f t="shared" si="13"/>
        <v/>
      </c>
      <c r="S462" s="266"/>
    </row>
    <row r="463" spans="1:20" s="5" customFormat="1" hidden="1" x14ac:dyDescent="0.2">
      <c r="A463" s="20" t="s">
        <v>883</v>
      </c>
      <c r="B463" s="21" t="s">
        <v>884</v>
      </c>
      <c r="C463" s="22" t="s">
        <v>55</v>
      </c>
      <c r="D463" s="23"/>
      <c r="E463" s="23"/>
      <c r="F463" s="24">
        <f t="shared" si="12"/>
        <v>0</v>
      </c>
      <c r="G463" s="25"/>
      <c r="H463" s="6"/>
      <c r="I463" s="6"/>
      <c r="J463" s="11"/>
      <c r="K463" s="11" t="str">
        <f t="shared" si="13"/>
        <v/>
      </c>
      <c r="S463" s="266"/>
    </row>
    <row r="464" spans="1:20" s="5" customFormat="1" ht="13.5" hidden="1" thickBot="1" x14ac:dyDescent="0.25">
      <c r="A464" s="38" t="s">
        <v>885</v>
      </c>
      <c r="B464" s="56" t="s">
        <v>886</v>
      </c>
      <c r="C464" s="57" t="s">
        <v>55</v>
      </c>
      <c r="D464" s="58"/>
      <c r="E464" s="58"/>
      <c r="F464" s="30">
        <f t="shared" si="12"/>
        <v>0</v>
      </c>
      <c r="G464" s="31"/>
      <c r="H464" s="6"/>
      <c r="I464" s="6"/>
      <c r="J464" s="11"/>
      <c r="K464" s="11" t="str">
        <f t="shared" si="13"/>
        <v/>
      </c>
      <c r="S464" s="266"/>
    </row>
    <row r="465" spans="1:20" s="3" customFormat="1" x14ac:dyDescent="0.2">
      <c r="A465" s="32" t="s">
        <v>887</v>
      </c>
      <c r="B465" s="49" t="s">
        <v>888</v>
      </c>
      <c r="C465" s="50"/>
      <c r="D465" s="52"/>
      <c r="E465" s="52"/>
      <c r="F465" s="52"/>
      <c r="G465" s="35">
        <f>SUM(F466:F469)</f>
        <v>23634.86</v>
      </c>
      <c r="H465" s="6"/>
      <c r="I465" s="6"/>
      <c r="J465" s="11" t="s">
        <v>22</v>
      </c>
      <c r="K465" s="11" t="str">
        <f t="shared" si="13"/>
        <v>X</v>
      </c>
      <c r="L465" s="5"/>
      <c r="M465" s="5"/>
      <c r="N465" s="5"/>
      <c r="O465" s="5"/>
      <c r="P465" s="5"/>
      <c r="Q465" s="5"/>
      <c r="S465" s="274"/>
      <c r="T465" s="273"/>
    </row>
    <row r="466" spans="1:20" ht="13.5" thickBot="1" x14ac:dyDescent="0.25">
      <c r="A466" s="53" t="s">
        <v>889</v>
      </c>
      <c r="B466" s="40" t="s">
        <v>890</v>
      </c>
      <c r="C466" s="41" t="s">
        <v>45</v>
      </c>
      <c r="D466" s="43">
        <v>3053.6</v>
      </c>
      <c r="E466" s="43">
        <f>S466</f>
        <v>7.74</v>
      </c>
      <c r="F466" s="64">
        <f t="shared" si="12"/>
        <v>23634.86</v>
      </c>
      <c r="G466" s="60"/>
      <c r="I466" s="6"/>
      <c r="J466" s="11" t="s">
        <v>22</v>
      </c>
      <c r="K466" s="11" t="s">
        <v>19</v>
      </c>
      <c r="S466" s="274">
        <v>7.74</v>
      </c>
      <c r="T466" s="273">
        <v>7.74</v>
      </c>
    </row>
    <row r="467" spans="1:20" s="5" customFormat="1" ht="13.5" hidden="1" thickBot="1" x14ac:dyDescent="0.25">
      <c r="A467" s="20" t="s">
        <v>891</v>
      </c>
      <c r="B467" s="21" t="s">
        <v>892</v>
      </c>
      <c r="C467" s="22" t="s">
        <v>45</v>
      </c>
      <c r="D467" s="23"/>
      <c r="E467" s="23"/>
      <c r="F467" s="24">
        <f t="shared" si="12"/>
        <v>0</v>
      </c>
      <c r="G467" s="25"/>
      <c r="H467" s="6"/>
      <c r="I467" s="6"/>
      <c r="J467" s="11"/>
      <c r="K467" s="11" t="str">
        <f t="shared" si="13"/>
        <v/>
      </c>
      <c r="S467" s="266"/>
    </row>
    <row r="468" spans="1:20" s="5" customFormat="1" ht="13.5" hidden="1" thickBot="1" x14ac:dyDescent="0.25">
      <c r="A468" s="20" t="s">
        <v>893</v>
      </c>
      <c r="B468" s="21" t="s">
        <v>894</v>
      </c>
      <c r="C468" s="22" t="s">
        <v>25</v>
      </c>
      <c r="D468" s="23"/>
      <c r="E468" s="23"/>
      <c r="F468" s="24">
        <f t="shared" si="12"/>
        <v>0</v>
      </c>
      <c r="G468" s="25"/>
      <c r="H468" s="6"/>
      <c r="I468" s="6"/>
      <c r="J468" s="11"/>
      <c r="K468" s="11" t="str">
        <f t="shared" si="13"/>
        <v/>
      </c>
      <c r="S468" s="266"/>
    </row>
    <row r="469" spans="1:20" s="5" customFormat="1" ht="13.5" hidden="1" thickBot="1" x14ac:dyDescent="0.25">
      <c r="A469" s="38" t="s">
        <v>895</v>
      </c>
      <c r="B469" s="56" t="s">
        <v>896</v>
      </c>
      <c r="C469" s="57" t="s">
        <v>25</v>
      </c>
      <c r="D469" s="58"/>
      <c r="E469" s="58"/>
      <c r="F469" s="30">
        <f t="shared" si="12"/>
        <v>0</v>
      </c>
      <c r="G469" s="31"/>
      <c r="H469" s="6"/>
      <c r="I469" s="6"/>
      <c r="J469" s="11"/>
      <c r="K469" s="11" t="str">
        <f t="shared" si="13"/>
        <v/>
      </c>
      <c r="S469" s="266"/>
    </row>
    <row r="470" spans="1:20" s="5" customFormat="1" ht="13.5" hidden="1" thickBot="1" x14ac:dyDescent="0.25">
      <c r="A470" s="32" t="s">
        <v>897</v>
      </c>
      <c r="B470" s="49" t="s">
        <v>488</v>
      </c>
      <c r="C470" s="50"/>
      <c r="D470" s="51"/>
      <c r="E470" s="51"/>
      <c r="F470" s="52"/>
      <c r="G470" s="35">
        <f>SUM(F471:F500)</f>
        <v>0</v>
      </c>
      <c r="H470" s="6"/>
      <c r="I470" s="6"/>
      <c r="J470" s="11" t="s">
        <v>22</v>
      </c>
      <c r="K470" s="11" t="str">
        <f t="shared" si="13"/>
        <v/>
      </c>
      <c r="S470" s="266"/>
    </row>
    <row r="471" spans="1:20" s="5" customFormat="1" ht="13.5" hidden="1" thickBot="1" x14ac:dyDescent="0.25">
      <c r="A471" s="53" t="s">
        <v>898</v>
      </c>
      <c r="B471" s="40" t="s">
        <v>899</v>
      </c>
      <c r="C471" s="41" t="s">
        <v>496</v>
      </c>
      <c r="D471" s="42"/>
      <c r="E471" s="42"/>
      <c r="F471" s="64">
        <f t="shared" ref="F471:F534" si="14">IF($D471=0,0,ROUND($D471*$E471,2))</f>
        <v>0</v>
      </c>
      <c r="G471" s="60"/>
      <c r="H471" s="6"/>
      <c r="I471" s="6"/>
      <c r="J471" s="11"/>
      <c r="K471" s="11" t="str">
        <f t="shared" si="13"/>
        <v/>
      </c>
      <c r="S471" s="266"/>
    </row>
    <row r="472" spans="1:20" s="5" customFormat="1" ht="13.5" hidden="1" thickBot="1" x14ac:dyDescent="0.25">
      <c r="A472" s="20" t="s">
        <v>900</v>
      </c>
      <c r="B472" s="21" t="s">
        <v>788</v>
      </c>
      <c r="C472" s="22" t="s">
        <v>45</v>
      </c>
      <c r="D472" s="23"/>
      <c r="E472" s="23"/>
      <c r="F472" s="24">
        <f t="shared" si="14"/>
        <v>0</v>
      </c>
      <c r="G472" s="25"/>
      <c r="H472" s="6"/>
      <c r="I472" s="6"/>
      <c r="J472" s="11"/>
      <c r="K472" s="11" t="str">
        <f t="shared" si="13"/>
        <v/>
      </c>
      <c r="S472" s="266"/>
    </row>
    <row r="473" spans="1:20" s="5" customFormat="1" ht="13.5" hidden="1" thickBot="1" x14ac:dyDescent="0.25">
      <c r="A473" s="20" t="s">
        <v>901</v>
      </c>
      <c r="B473" s="21" t="s">
        <v>702</v>
      </c>
      <c r="C473" s="22" t="s">
        <v>45</v>
      </c>
      <c r="D473" s="23"/>
      <c r="E473" s="23"/>
      <c r="F473" s="24">
        <f t="shared" si="14"/>
        <v>0</v>
      </c>
      <c r="G473" s="25"/>
      <c r="H473" s="6"/>
      <c r="I473" s="6"/>
      <c r="J473" s="11"/>
      <c r="K473" s="11" t="str">
        <f t="shared" si="13"/>
        <v/>
      </c>
      <c r="S473" s="266"/>
    </row>
    <row r="474" spans="1:20" s="5" customFormat="1" ht="13.5" hidden="1" thickBot="1" x14ac:dyDescent="0.25">
      <c r="A474" s="20" t="s">
        <v>902</v>
      </c>
      <c r="B474" s="21" t="s">
        <v>903</v>
      </c>
      <c r="C474" s="22" t="s">
        <v>45</v>
      </c>
      <c r="D474" s="23"/>
      <c r="E474" s="23"/>
      <c r="F474" s="24">
        <f t="shared" si="14"/>
        <v>0</v>
      </c>
      <c r="G474" s="25"/>
      <c r="H474" s="6"/>
      <c r="I474" s="6"/>
      <c r="J474" s="11"/>
      <c r="K474" s="11" t="str">
        <f t="shared" si="13"/>
        <v/>
      </c>
      <c r="S474" s="266"/>
    </row>
    <row r="475" spans="1:20" s="5" customFormat="1" ht="13.5" hidden="1" thickBot="1" x14ac:dyDescent="0.25">
      <c r="A475" s="20" t="s">
        <v>904</v>
      </c>
      <c r="B475" s="21" t="s">
        <v>512</v>
      </c>
      <c r="C475" s="22" t="s">
        <v>45</v>
      </c>
      <c r="D475" s="23"/>
      <c r="E475" s="23"/>
      <c r="F475" s="24">
        <f t="shared" si="14"/>
        <v>0</v>
      </c>
      <c r="G475" s="25"/>
      <c r="H475" s="6"/>
      <c r="I475" s="6"/>
      <c r="J475" s="11"/>
      <c r="K475" s="11" t="str">
        <f t="shared" si="13"/>
        <v/>
      </c>
      <c r="S475" s="266"/>
    </row>
    <row r="476" spans="1:20" s="5" customFormat="1" ht="13.5" hidden="1" thickBot="1" x14ac:dyDescent="0.25">
      <c r="A476" s="20" t="s">
        <v>905</v>
      </c>
      <c r="B476" s="21" t="s">
        <v>498</v>
      </c>
      <c r="C476" s="22" t="s">
        <v>55</v>
      </c>
      <c r="D476" s="23"/>
      <c r="E476" s="23"/>
      <c r="F476" s="24">
        <f t="shared" si="14"/>
        <v>0</v>
      </c>
      <c r="G476" s="25"/>
      <c r="H476" s="6"/>
      <c r="I476" s="6"/>
      <c r="J476" s="11"/>
      <c r="K476" s="11" t="str">
        <f t="shared" si="13"/>
        <v/>
      </c>
      <c r="S476" s="266"/>
    </row>
    <row r="477" spans="1:20" s="5" customFormat="1" ht="13.5" hidden="1" thickBot="1" x14ac:dyDescent="0.25">
      <c r="A477" s="20" t="s">
        <v>906</v>
      </c>
      <c r="B477" s="21" t="s">
        <v>907</v>
      </c>
      <c r="C477" s="22" t="s">
        <v>55</v>
      </c>
      <c r="D477" s="23"/>
      <c r="E477" s="23"/>
      <c r="F477" s="24">
        <f t="shared" si="14"/>
        <v>0</v>
      </c>
      <c r="G477" s="25"/>
      <c r="H477" s="6"/>
      <c r="I477" s="6"/>
      <c r="J477" s="11"/>
      <c r="K477" s="11" t="str">
        <f t="shared" ref="K477:K540" si="15">IF(G477&gt;0,"X",IF(F477&gt;0,"X",""))</f>
        <v/>
      </c>
      <c r="S477" s="266"/>
    </row>
    <row r="478" spans="1:20" s="5" customFormat="1" ht="13.5" hidden="1" thickBot="1" x14ac:dyDescent="0.25">
      <c r="A478" s="20" t="s">
        <v>908</v>
      </c>
      <c r="B478" s="21" t="s">
        <v>909</v>
      </c>
      <c r="C478" s="22" t="s">
        <v>55</v>
      </c>
      <c r="D478" s="23"/>
      <c r="E478" s="23"/>
      <c r="F478" s="24">
        <f t="shared" si="14"/>
        <v>0</v>
      </c>
      <c r="G478" s="25"/>
      <c r="H478" s="6"/>
      <c r="I478" s="6"/>
      <c r="J478" s="11"/>
      <c r="K478" s="11" t="str">
        <f t="shared" si="15"/>
        <v/>
      </c>
      <c r="S478" s="266"/>
    </row>
    <row r="479" spans="1:20" s="5" customFormat="1" ht="13.5" hidden="1" thickBot="1" x14ac:dyDescent="0.25">
      <c r="A479" s="20" t="s">
        <v>910</v>
      </c>
      <c r="B479" s="21" t="s">
        <v>911</v>
      </c>
      <c r="C479" s="22" t="s">
        <v>55</v>
      </c>
      <c r="D479" s="23"/>
      <c r="E479" s="23"/>
      <c r="F479" s="24">
        <f t="shared" si="14"/>
        <v>0</v>
      </c>
      <c r="G479" s="25"/>
      <c r="H479" s="6"/>
      <c r="I479" s="6"/>
      <c r="J479" s="11"/>
      <c r="K479" s="11" t="str">
        <f t="shared" si="15"/>
        <v/>
      </c>
      <c r="S479" s="266"/>
    </row>
    <row r="480" spans="1:20" s="5" customFormat="1" ht="13.5" hidden="1" thickBot="1" x14ac:dyDescent="0.25">
      <c r="A480" s="20" t="s">
        <v>912</v>
      </c>
      <c r="B480" s="21" t="s">
        <v>913</v>
      </c>
      <c r="C480" s="22" t="s">
        <v>55</v>
      </c>
      <c r="D480" s="23"/>
      <c r="E480" s="23"/>
      <c r="F480" s="24">
        <f t="shared" si="14"/>
        <v>0</v>
      </c>
      <c r="G480" s="25"/>
      <c r="H480" s="6"/>
      <c r="I480" s="6"/>
      <c r="J480" s="11"/>
      <c r="K480" s="11" t="str">
        <f t="shared" si="15"/>
        <v/>
      </c>
      <c r="S480" s="266"/>
    </row>
    <row r="481" spans="1:19" s="5" customFormat="1" ht="13.5" hidden="1" thickBot="1" x14ac:dyDescent="0.25">
      <c r="A481" s="20" t="s">
        <v>914</v>
      </c>
      <c r="B481" s="21" t="s">
        <v>516</v>
      </c>
      <c r="C481" s="22" t="s">
        <v>55</v>
      </c>
      <c r="D481" s="23"/>
      <c r="E481" s="23"/>
      <c r="F481" s="24">
        <f t="shared" si="14"/>
        <v>0</v>
      </c>
      <c r="G481" s="25"/>
      <c r="H481" s="6"/>
      <c r="I481" s="6"/>
      <c r="J481" s="11"/>
      <c r="K481" s="11" t="str">
        <f t="shared" si="15"/>
        <v/>
      </c>
      <c r="S481" s="266"/>
    </row>
    <row r="482" spans="1:19" s="5" customFormat="1" ht="13.5" hidden="1" thickBot="1" x14ac:dyDescent="0.25">
      <c r="A482" s="20" t="s">
        <v>915</v>
      </c>
      <c r="B482" s="21" t="s">
        <v>514</v>
      </c>
      <c r="C482" s="22" t="s">
        <v>45</v>
      </c>
      <c r="D482" s="23"/>
      <c r="E482" s="23"/>
      <c r="F482" s="24">
        <f t="shared" si="14"/>
        <v>0</v>
      </c>
      <c r="G482" s="25"/>
      <c r="H482" s="6"/>
      <c r="I482" s="6"/>
      <c r="J482" s="11"/>
      <c r="K482" s="11" t="str">
        <f t="shared" si="15"/>
        <v/>
      </c>
      <c r="S482" s="266"/>
    </row>
    <row r="483" spans="1:19" s="5" customFormat="1" ht="13.5" hidden="1" thickBot="1" x14ac:dyDescent="0.25">
      <c r="A483" s="20" t="s">
        <v>916</v>
      </c>
      <c r="B483" s="21" t="s">
        <v>917</v>
      </c>
      <c r="C483" s="22" t="s">
        <v>55</v>
      </c>
      <c r="D483" s="23"/>
      <c r="E483" s="23"/>
      <c r="F483" s="24">
        <f t="shared" si="14"/>
        <v>0</v>
      </c>
      <c r="G483" s="25"/>
      <c r="H483" s="6"/>
      <c r="I483" s="6"/>
      <c r="J483" s="11"/>
      <c r="K483" s="11" t="str">
        <f t="shared" si="15"/>
        <v/>
      </c>
      <c r="S483" s="266"/>
    </row>
    <row r="484" spans="1:19" s="5" customFormat="1" ht="13.5" hidden="1" thickBot="1" x14ac:dyDescent="0.25">
      <c r="A484" s="20" t="s">
        <v>918</v>
      </c>
      <c r="B484" s="21" t="s">
        <v>919</v>
      </c>
      <c r="C484" s="22" t="s">
        <v>184</v>
      </c>
      <c r="D484" s="23"/>
      <c r="E484" s="23"/>
      <c r="F484" s="24">
        <f t="shared" si="14"/>
        <v>0</v>
      </c>
      <c r="G484" s="25"/>
      <c r="H484" s="6"/>
      <c r="I484" s="6"/>
      <c r="J484" s="11"/>
      <c r="K484" s="11" t="str">
        <f t="shared" si="15"/>
        <v/>
      </c>
      <c r="S484" s="266"/>
    </row>
    <row r="485" spans="1:19" s="5" customFormat="1" ht="13.5" hidden="1" thickBot="1" x14ac:dyDescent="0.25">
      <c r="A485" s="20" t="s">
        <v>920</v>
      </c>
      <c r="B485" s="21" t="s">
        <v>921</v>
      </c>
      <c r="C485" s="22" t="s">
        <v>184</v>
      </c>
      <c r="D485" s="23"/>
      <c r="E485" s="23"/>
      <c r="F485" s="24">
        <f t="shared" si="14"/>
        <v>0</v>
      </c>
      <c r="G485" s="25"/>
      <c r="H485" s="6"/>
      <c r="I485" s="6"/>
      <c r="J485" s="11"/>
      <c r="K485" s="11" t="str">
        <f t="shared" si="15"/>
        <v/>
      </c>
      <c r="S485" s="266"/>
    </row>
    <row r="486" spans="1:19" s="5" customFormat="1" ht="13.5" hidden="1" thickBot="1" x14ac:dyDescent="0.25">
      <c r="A486" s="20" t="s">
        <v>922</v>
      </c>
      <c r="B486" s="21" t="s">
        <v>923</v>
      </c>
      <c r="C486" s="22" t="s">
        <v>184</v>
      </c>
      <c r="D486" s="23"/>
      <c r="E486" s="23"/>
      <c r="F486" s="24">
        <f t="shared" si="14"/>
        <v>0</v>
      </c>
      <c r="G486" s="25"/>
      <c r="H486" s="6"/>
      <c r="I486" s="6"/>
      <c r="J486" s="11"/>
      <c r="K486" s="11" t="str">
        <f t="shared" si="15"/>
        <v/>
      </c>
      <c r="S486" s="266"/>
    </row>
    <row r="487" spans="1:19" s="5" customFormat="1" ht="13.5" hidden="1" thickBot="1" x14ac:dyDescent="0.25">
      <c r="A487" s="20" t="s">
        <v>924</v>
      </c>
      <c r="B487" s="21" t="s">
        <v>925</v>
      </c>
      <c r="C487" s="22" t="s">
        <v>184</v>
      </c>
      <c r="D487" s="23"/>
      <c r="E487" s="23"/>
      <c r="F487" s="24">
        <f t="shared" si="14"/>
        <v>0</v>
      </c>
      <c r="G487" s="25"/>
      <c r="H487" s="6"/>
      <c r="I487" s="6"/>
      <c r="J487" s="11"/>
      <c r="K487" s="11" t="str">
        <f t="shared" si="15"/>
        <v/>
      </c>
      <c r="S487" s="266"/>
    </row>
    <row r="488" spans="1:19" s="5" customFormat="1" ht="13.5" hidden="1" thickBot="1" x14ac:dyDescent="0.25">
      <c r="A488" s="20" t="s">
        <v>926</v>
      </c>
      <c r="B488" s="21" t="s">
        <v>661</v>
      </c>
      <c r="C488" s="22" t="s">
        <v>184</v>
      </c>
      <c r="D488" s="23"/>
      <c r="E488" s="23"/>
      <c r="F488" s="24">
        <f t="shared" si="14"/>
        <v>0</v>
      </c>
      <c r="G488" s="25"/>
      <c r="H488" s="6"/>
      <c r="I488" s="6"/>
      <c r="J488" s="11"/>
      <c r="K488" s="11" t="str">
        <f t="shared" si="15"/>
        <v/>
      </c>
      <c r="S488" s="266"/>
    </row>
    <row r="489" spans="1:19" s="5" customFormat="1" ht="13.5" hidden="1" thickBot="1" x14ac:dyDescent="0.25">
      <c r="A489" s="20" t="s">
        <v>927</v>
      </c>
      <c r="B489" s="21" t="s">
        <v>663</v>
      </c>
      <c r="C489" s="22" t="s">
        <v>184</v>
      </c>
      <c r="D489" s="23"/>
      <c r="E489" s="23"/>
      <c r="F489" s="24">
        <f t="shared" si="14"/>
        <v>0</v>
      </c>
      <c r="G489" s="25"/>
      <c r="H489" s="6"/>
      <c r="I489" s="6"/>
      <c r="J489" s="11"/>
      <c r="K489" s="11" t="str">
        <f t="shared" si="15"/>
        <v/>
      </c>
      <c r="S489" s="266"/>
    </row>
    <row r="490" spans="1:19" s="5" customFormat="1" ht="13.5" hidden="1" thickBot="1" x14ac:dyDescent="0.25">
      <c r="A490" s="20" t="s">
        <v>928</v>
      </c>
      <c r="B490" s="21" t="s">
        <v>929</v>
      </c>
      <c r="C490" s="22" t="s">
        <v>184</v>
      </c>
      <c r="D490" s="23"/>
      <c r="E490" s="23"/>
      <c r="F490" s="24">
        <f t="shared" si="14"/>
        <v>0</v>
      </c>
      <c r="G490" s="25"/>
      <c r="H490" s="6"/>
      <c r="I490" s="6"/>
      <c r="J490" s="11"/>
      <c r="K490" s="11" t="str">
        <f t="shared" si="15"/>
        <v/>
      </c>
      <c r="S490" s="266"/>
    </row>
    <row r="491" spans="1:19" s="5" customFormat="1" ht="13.5" hidden="1" thickBot="1" x14ac:dyDescent="0.25">
      <c r="A491" s="20" t="s">
        <v>930</v>
      </c>
      <c r="B491" s="21" t="s">
        <v>931</v>
      </c>
      <c r="C491" s="22" t="s">
        <v>25</v>
      </c>
      <c r="D491" s="23"/>
      <c r="E491" s="23"/>
      <c r="F491" s="24">
        <f t="shared" si="14"/>
        <v>0</v>
      </c>
      <c r="G491" s="25"/>
      <c r="H491" s="6"/>
      <c r="I491" s="6"/>
      <c r="J491" s="11"/>
      <c r="K491" s="11" t="str">
        <f t="shared" si="15"/>
        <v/>
      </c>
      <c r="S491" s="266"/>
    </row>
    <row r="492" spans="1:19" s="5" customFormat="1" ht="13.5" hidden="1" thickBot="1" x14ac:dyDescent="0.25">
      <c r="A492" s="20" t="s">
        <v>932</v>
      </c>
      <c r="B492" s="21" t="s">
        <v>933</v>
      </c>
      <c r="C492" s="22" t="s">
        <v>25</v>
      </c>
      <c r="D492" s="23"/>
      <c r="E492" s="23"/>
      <c r="F492" s="24">
        <f t="shared" si="14"/>
        <v>0</v>
      </c>
      <c r="G492" s="25"/>
      <c r="H492" s="6"/>
      <c r="I492" s="6"/>
      <c r="J492" s="11"/>
      <c r="K492" s="11" t="str">
        <f t="shared" si="15"/>
        <v/>
      </c>
      <c r="S492" s="266"/>
    </row>
    <row r="493" spans="1:19" s="5" customFormat="1" ht="13.5" hidden="1" thickBot="1" x14ac:dyDescent="0.25">
      <c r="A493" s="20" t="s">
        <v>934</v>
      </c>
      <c r="B493" s="21" t="s">
        <v>935</v>
      </c>
      <c r="C493" s="22" t="s">
        <v>25</v>
      </c>
      <c r="D493" s="23"/>
      <c r="E493" s="23"/>
      <c r="F493" s="24">
        <f t="shared" si="14"/>
        <v>0</v>
      </c>
      <c r="G493" s="25"/>
      <c r="H493" s="6"/>
      <c r="I493" s="6"/>
      <c r="J493" s="11"/>
      <c r="K493" s="11" t="str">
        <f t="shared" si="15"/>
        <v/>
      </c>
      <c r="S493" s="266"/>
    </row>
    <row r="494" spans="1:19" s="5" customFormat="1" ht="13.5" hidden="1" thickBot="1" x14ac:dyDescent="0.25">
      <c r="A494" s="20" t="s">
        <v>936</v>
      </c>
      <c r="B494" s="21" t="s">
        <v>937</v>
      </c>
      <c r="C494" s="22" t="s">
        <v>45</v>
      </c>
      <c r="D494" s="23"/>
      <c r="E494" s="23"/>
      <c r="F494" s="24">
        <f t="shared" si="14"/>
        <v>0</v>
      </c>
      <c r="G494" s="25"/>
      <c r="H494" s="6"/>
      <c r="I494" s="6"/>
      <c r="J494" s="11"/>
      <c r="K494" s="11" t="str">
        <f t="shared" si="15"/>
        <v/>
      </c>
      <c r="S494" s="266"/>
    </row>
    <row r="495" spans="1:19" s="5" customFormat="1" ht="13.5" hidden="1" thickBot="1" x14ac:dyDescent="0.25">
      <c r="A495" s="20" t="s">
        <v>938</v>
      </c>
      <c r="B495" s="21" t="s">
        <v>939</v>
      </c>
      <c r="C495" s="22" t="s">
        <v>45</v>
      </c>
      <c r="D495" s="23"/>
      <c r="E495" s="23"/>
      <c r="F495" s="24">
        <f t="shared" si="14"/>
        <v>0</v>
      </c>
      <c r="G495" s="25"/>
      <c r="H495" s="6"/>
      <c r="I495" s="6"/>
      <c r="J495" s="11"/>
      <c r="K495" s="11" t="str">
        <f t="shared" si="15"/>
        <v/>
      </c>
      <c r="S495" s="266"/>
    </row>
    <row r="496" spans="1:19" s="5" customFormat="1" ht="13.5" hidden="1" thickBot="1" x14ac:dyDescent="0.25">
      <c r="A496" s="20" t="s">
        <v>940</v>
      </c>
      <c r="B496" s="21" t="s">
        <v>941</v>
      </c>
      <c r="C496" s="22" t="s">
        <v>184</v>
      </c>
      <c r="D496" s="23"/>
      <c r="E496" s="23"/>
      <c r="F496" s="24">
        <f t="shared" si="14"/>
        <v>0</v>
      </c>
      <c r="G496" s="25"/>
      <c r="H496" s="6"/>
      <c r="I496" s="6"/>
      <c r="J496" s="11"/>
      <c r="K496" s="11" t="str">
        <f t="shared" si="15"/>
        <v/>
      </c>
      <c r="S496" s="266"/>
    </row>
    <row r="497" spans="1:20" s="5" customFormat="1" ht="13.5" hidden="1" thickBot="1" x14ac:dyDescent="0.25">
      <c r="A497" s="20" t="s">
        <v>942</v>
      </c>
      <c r="B497" s="21" t="s">
        <v>943</v>
      </c>
      <c r="C497" s="22" t="s">
        <v>184</v>
      </c>
      <c r="D497" s="23"/>
      <c r="E497" s="23"/>
      <c r="F497" s="24">
        <f t="shared" si="14"/>
        <v>0</v>
      </c>
      <c r="G497" s="25"/>
      <c r="H497" s="6"/>
      <c r="I497" s="6"/>
      <c r="J497" s="11"/>
      <c r="K497" s="11" t="str">
        <f t="shared" si="15"/>
        <v/>
      </c>
      <c r="S497" s="266"/>
    </row>
    <row r="498" spans="1:20" s="5" customFormat="1" ht="13.5" hidden="1" thickBot="1" x14ac:dyDescent="0.25">
      <c r="A498" s="20" t="s">
        <v>944</v>
      </c>
      <c r="B498" s="21" t="s">
        <v>945</v>
      </c>
      <c r="C498" s="22" t="s">
        <v>184</v>
      </c>
      <c r="D498" s="23"/>
      <c r="E498" s="23"/>
      <c r="F498" s="24">
        <f t="shared" si="14"/>
        <v>0</v>
      </c>
      <c r="G498" s="25"/>
      <c r="H498" s="6"/>
      <c r="I498" s="6"/>
      <c r="J498" s="11"/>
      <c r="K498" s="11" t="str">
        <f t="shared" si="15"/>
        <v/>
      </c>
      <c r="S498" s="266"/>
    </row>
    <row r="499" spans="1:20" s="5" customFormat="1" ht="13.5" hidden="1" thickBot="1" x14ac:dyDescent="0.25">
      <c r="A499" s="20" t="s">
        <v>946</v>
      </c>
      <c r="B499" s="21" t="s">
        <v>947</v>
      </c>
      <c r="C499" s="22" t="s">
        <v>184</v>
      </c>
      <c r="D499" s="23"/>
      <c r="E499" s="23"/>
      <c r="F499" s="24">
        <f t="shared" si="14"/>
        <v>0</v>
      </c>
      <c r="G499" s="25"/>
      <c r="H499" s="6"/>
      <c r="I499" s="6"/>
      <c r="J499" s="11"/>
      <c r="K499" s="11" t="str">
        <f t="shared" si="15"/>
        <v/>
      </c>
      <c r="S499" s="266"/>
    </row>
    <row r="500" spans="1:20" s="5" customFormat="1" ht="13.5" hidden="1" thickBot="1" x14ac:dyDescent="0.25">
      <c r="A500" s="39" t="s">
        <v>948</v>
      </c>
      <c r="B500" s="40" t="s">
        <v>949</v>
      </c>
      <c r="C500" s="41" t="s">
        <v>184</v>
      </c>
      <c r="D500" s="42"/>
      <c r="E500" s="42"/>
      <c r="F500" s="64">
        <f t="shared" si="14"/>
        <v>0</v>
      </c>
      <c r="G500" s="35"/>
      <c r="H500" s="6"/>
      <c r="I500" s="6"/>
      <c r="J500" s="11"/>
      <c r="K500" s="11" t="str">
        <f t="shared" si="15"/>
        <v/>
      </c>
      <c r="S500" s="266"/>
    </row>
    <row r="501" spans="1:20" ht="15.75" thickBot="1" x14ac:dyDescent="0.3">
      <c r="A501" s="79" t="s">
        <v>950</v>
      </c>
      <c r="B501" s="135" t="s">
        <v>951</v>
      </c>
      <c r="C501" s="80"/>
      <c r="D501" s="263"/>
      <c r="E501" s="81"/>
      <c r="F501" s="81"/>
      <c r="G501" s="82">
        <f>SUM(G502:G542)</f>
        <v>33261.410000000003</v>
      </c>
      <c r="I501" s="83">
        <f>G501</f>
        <v>33261.410000000003</v>
      </c>
      <c r="J501" s="11" t="s">
        <v>19</v>
      </c>
      <c r="K501" s="11" t="str">
        <f t="shared" si="15"/>
        <v>X</v>
      </c>
      <c r="S501" s="274"/>
      <c r="T501" s="273"/>
    </row>
    <row r="502" spans="1:20" x14ac:dyDescent="0.2">
      <c r="A502" s="144" t="s">
        <v>952</v>
      </c>
      <c r="B502" s="139" t="s">
        <v>953</v>
      </c>
      <c r="C502" s="16"/>
      <c r="D502" s="18"/>
      <c r="E502" s="18"/>
      <c r="F502" s="18"/>
      <c r="G502" s="19">
        <f>SUM(F503:F525)</f>
        <v>5821.44</v>
      </c>
      <c r="H502" s="37"/>
      <c r="I502" s="3"/>
      <c r="J502" s="11" t="s">
        <v>22</v>
      </c>
      <c r="K502" s="11" t="str">
        <f t="shared" si="15"/>
        <v>X</v>
      </c>
      <c r="S502" s="274"/>
      <c r="T502" s="273"/>
    </row>
    <row r="503" spans="1:20" s="5" customFormat="1" hidden="1" x14ac:dyDescent="0.2">
      <c r="A503" s="86" t="s">
        <v>954</v>
      </c>
      <c r="B503" s="87" t="s">
        <v>955</v>
      </c>
      <c r="C503" s="88" t="s">
        <v>25</v>
      </c>
      <c r="D503" s="89"/>
      <c r="E503" s="89"/>
      <c r="F503" s="90">
        <f t="shared" si="14"/>
        <v>0</v>
      </c>
      <c r="G503" s="91"/>
      <c r="H503" s="3"/>
      <c r="I503" s="3"/>
      <c r="J503" s="11"/>
      <c r="K503" s="11" t="str">
        <f t="shared" si="15"/>
        <v/>
      </c>
      <c r="S503" s="266"/>
    </row>
    <row r="504" spans="1:20" s="5" customFormat="1" hidden="1" x14ac:dyDescent="0.2">
      <c r="A504" s="86" t="s">
        <v>956</v>
      </c>
      <c r="B504" s="87" t="s">
        <v>957</v>
      </c>
      <c r="C504" s="88" t="s">
        <v>25</v>
      </c>
      <c r="D504" s="89"/>
      <c r="E504" s="89"/>
      <c r="F504" s="90">
        <f t="shared" si="14"/>
        <v>0</v>
      </c>
      <c r="G504" s="91"/>
      <c r="H504" s="3"/>
      <c r="I504" s="3"/>
      <c r="J504" s="11"/>
      <c r="K504" s="11" t="str">
        <f t="shared" si="15"/>
        <v/>
      </c>
      <c r="S504" s="266"/>
    </row>
    <row r="505" spans="1:20" s="5" customFormat="1" hidden="1" x14ac:dyDescent="0.2">
      <c r="A505" s="86" t="s">
        <v>958</v>
      </c>
      <c r="B505" s="87" t="s">
        <v>959</v>
      </c>
      <c r="C505" s="88" t="s">
        <v>25</v>
      </c>
      <c r="D505" s="89"/>
      <c r="E505" s="89"/>
      <c r="F505" s="90">
        <f t="shared" si="14"/>
        <v>0</v>
      </c>
      <c r="G505" s="91"/>
      <c r="H505" s="3"/>
      <c r="I505" s="3"/>
      <c r="J505" s="11"/>
      <c r="K505" s="11" t="str">
        <f t="shared" si="15"/>
        <v/>
      </c>
      <c r="S505" s="266"/>
    </row>
    <row r="506" spans="1:20" ht="13.5" thickBot="1" x14ac:dyDescent="0.25">
      <c r="A506" s="86" t="s">
        <v>960</v>
      </c>
      <c r="B506" s="87" t="s">
        <v>961</v>
      </c>
      <c r="C506" s="88" t="s">
        <v>962</v>
      </c>
      <c r="D506" s="43">
        <v>12</v>
      </c>
      <c r="E506" s="43">
        <f>S506</f>
        <v>485.12</v>
      </c>
      <c r="F506" s="64">
        <f t="shared" si="14"/>
        <v>5821.44</v>
      </c>
      <c r="G506" s="55"/>
      <c r="I506" s="3"/>
      <c r="J506" s="11"/>
      <c r="K506" s="11" t="str">
        <f t="shared" si="15"/>
        <v>X</v>
      </c>
      <c r="S506" s="274">
        <v>485.12</v>
      </c>
      <c r="T506" s="273">
        <v>485.12</v>
      </c>
    </row>
    <row r="507" spans="1:20" s="5" customFormat="1" ht="13.5" hidden="1" thickBot="1" x14ac:dyDescent="0.25">
      <c r="A507" s="86" t="s">
        <v>963</v>
      </c>
      <c r="B507" s="87" t="s">
        <v>964</v>
      </c>
      <c r="C507" s="88" t="s">
        <v>25</v>
      </c>
      <c r="D507" s="92"/>
      <c r="E507" s="92"/>
      <c r="F507" s="90">
        <f t="shared" si="14"/>
        <v>0</v>
      </c>
      <c r="G507" s="91"/>
      <c r="H507" s="3"/>
      <c r="I507" s="3"/>
      <c r="J507" s="11"/>
      <c r="K507" s="11" t="str">
        <f t="shared" si="15"/>
        <v/>
      </c>
      <c r="S507" s="266"/>
    </row>
    <row r="508" spans="1:20" s="5" customFormat="1" ht="13.5" hidden="1" thickBot="1" x14ac:dyDescent="0.25">
      <c r="A508" s="86" t="s">
        <v>965</v>
      </c>
      <c r="B508" s="87" t="s">
        <v>966</v>
      </c>
      <c r="C508" s="88" t="s">
        <v>25</v>
      </c>
      <c r="D508" s="92"/>
      <c r="E508" s="92"/>
      <c r="F508" s="90">
        <f t="shared" si="14"/>
        <v>0</v>
      </c>
      <c r="G508" s="91"/>
      <c r="H508" s="3"/>
      <c r="I508" s="3"/>
      <c r="J508" s="11"/>
      <c r="K508" s="11" t="str">
        <f t="shared" si="15"/>
        <v/>
      </c>
      <c r="S508" s="266"/>
    </row>
    <row r="509" spans="1:20" s="5" customFormat="1" ht="13.5" hidden="1" thickBot="1" x14ac:dyDescent="0.25">
      <c r="A509" s="86" t="s">
        <v>967</v>
      </c>
      <c r="B509" s="87" t="s">
        <v>968</v>
      </c>
      <c r="C509" s="88" t="s">
        <v>25</v>
      </c>
      <c r="D509" s="92"/>
      <c r="E509" s="92"/>
      <c r="F509" s="90">
        <f t="shared" si="14"/>
        <v>0</v>
      </c>
      <c r="G509" s="91"/>
      <c r="H509" s="3"/>
      <c r="I509" s="3"/>
      <c r="J509" s="11"/>
      <c r="K509" s="11" t="str">
        <f t="shared" si="15"/>
        <v/>
      </c>
      <c r="S509" s="266"/>
    </row>
    <row r="510" spans="1:20" s="5" customFormat="1" ht="13.5" hidden="1" thickBot="1" x14ac:dyDescent="0.25">
      <c r="A510" s="86" t="s">
        <v>969</v>
      </c>
      <c r="B510" s="87" t="s">
        <v>970</v>
      </c>
      <c r="C510" s="88" t="s">
        <v>25</v>
      </c>
      <c r="D510" s="92"/>
      <c r="E510" s="92"/>
      <c r="F510" s="90">
        <f t="shared" si="14"/>
        <v>0</v>
      </c>
      <c r="G510" s="91"/>
      <c r="H510" s="3"/>
      <c r="I510" s="3"/>
      <c r="J510" s="11"/>
      <c r="K510" s="11" t="str">
        <f t="shared" si="15"/>
        <v/>
      </c>
      <c r="S510" s="266"/>
    </row>
    <row r="511" spans="1:20" s="5" customFormat="1" ht="13.5" hidden="1" thickBot="1" x14ac:dyDescent="0.25">
      <c r="A511" s="86" t="s">
        <v>971</v>
      </c>
      <c r="B511" s="87" t="s">
        <v>972</v>
      </c>
      <c r="C511" s="88" t="s">
        <v>25</v>
      </c>
      <c r="D511" s="92"/>
      <c r="E511" s="92"/>
      <c r="F511" s="90">
        <f t="shared" si="14"/>
        <v>0</v>
      </c>
      <c r="G511" s="91"/>
      <c r="H511" s="3"/>
      <c r="I511" s="3"/>
      <c r="J511" s="11"/>
      <c r="K511" s="11" t="str">
        <f t="shared" si="15"/>
        <v/>
      </c>
      <c r="S511" s="266"/>
    </row>
    <row r="512" spans="1:20" s="5" customFormat="1" ht="13.5" hidden="1" thickBot="1" x14ac:dyDescent="0.25">
      <c r="A512" s="86" t="s">
        <v>973</v>
      </c>
      <c r="B512" s="87" t="s">
        <v>974</v>
      </c>
      <c r="C512" s="88" t="s">
        <v>25</v>
      </c>
      <c r="D512" s="92"/>
      <c r="E512" s="92"/>
      <c r="F512" s="90">
        <f t="shared" si="14"/>
        <v>0</v>
      </c>
      <c r="G512" s="91"/>
      <c r="H512" s="3"/>
      <c r="I512" s="3"/>
      <c r="J512" s="11"/>
      <c r="K512" s="11" t="str">
        <f t="shared" si="15"/>
        <v/>
      </c>
      <c r="S512" s="266"/>
    </row>
    <row r="513" spans="1:20" s="5" customFormat="1" ht="13.5" hidden="1" thickBot="1" x14ac:dyDescent="0.25">
      <c r="A513" s="86" t="s">
        <v>975</v>
      </c>
      <c r="B513" s="87" t="s">
        <v>976</v>
      </c>
      <c r="C513" s="88" t="s">
        <v>25</v>
      </c>
      <c r="D513" s="92"/>
      <c r="E513" s="92"/>
      <c r="F513" s="90">
        <f t="shared" si="14"/>
        <v>0</v>
      </c>
      <c r="G513" s="91"/>
      <c r="H513" s="3"/>
      <c r="I513" s="3"/>
      <c r="J513" s="11"/>
      <c r="K513" s="11" t="str">
        <f t="shared" si="15"/>
        <v/>
      </c>
      <c r="S513" s="266"/>
    </row>
    <row r="514" spans="1:20" s="5" customFormat="1" ht="13.5" hidden="1" thickBot="1" x14ac:dyDescent="0.25">
      <c r="A514" s="86" t="s">
        <v>977</v>
      </c>
      <c r="B514" s="87" t="s">
        <v>978</v>
      </c>
      <c r="C514" s="88" t="s">
        <v>25</v>
      </c>
      <c r="D514" s="92"/>
      <c r="E514" s="92"/>
      <c r="F514" s="90">
        <f t="shared" si="14"/>
        <v>0</v>
      </c>
      <c r="G514" s="91"/>
      <c r="H514" s="3"/>
      <c r="I514" s="3"/>
      <c r="J514" s="11"/>
      <c r="K514" s="11" t="str">
        <f t="shared" si="15"/>
        <v/>
      </c>
      <c r="S514" s="266"/>
    </row>
    <row r="515" spans="1:20" s="5" customFormat="1" ht="13.5" hidden="1" thickBot="1" x14ac:dyDescent="0.25">
      <c r="A515" s="86" t="s">
        <v>979</v>
      </c>
      <c r="B515" s="87" t="s">
        <v>980</v>
      </c>
      <c r="C515" s="88" t="s">
        <v>25</v>
      </c>
      <c r="D515" s="92"/>
      <c r="E515" s="92"/>
      <c r="F515" s="90">
        <f t="shared" si="14"/>
        <v>0</v>
      </c>
      <c r="G515" s="91"/>
      <c r="H515" s="3"/>
      <c r="I515" s="3"/>
      <c r="J515" s="11"/>
      <c r="K515" s="11" t="str">
        <f t="shared" si="15"/>
        <v/>
      </c>
      <c r="S515" s="266"/>
    </row>
    <row r="516" spans="1:20" s="5" customFormat="1" ht="13.5" hidden="1" thickBot="1" x14ac:dyDescent="0.25">
      <c r="A516" s="86" t="s">
        <v>981</v>
      </c>
      <c r="B516" s="87" t="s">
        <v>982</v>
      </c>
      <c r="C516" s="88" t="s">
        <v>25</v>
      </c>
      <c r="D516" s="92"/>
      <c r="E516" s="92"/>
      <c r="F516" s="90">
        <f t="shared" si="14"/>
        <v>0</v>
      </c>
      <c r="G516" s="91"/>
      <c r="H516" s="3"/>
      <c r="I516" s="3"/>
      <c r="J516" s="11"/>
      <c r="K516" s="11" t="str">
        <f t="shared" si="15"/>
        <v/>
      </c>
      <c r="S516" s="266"/>
    </row>
    <row r="517" spans="1:20" s="5" customFormat="1" ht="13.5" hidden="1" thickBot="1" x14ac:dyDescent="0.25">
      <c r="A517" s="86" t="s">
        <v>983</v>
      </c>
      <c r="B517" s="87" t="s">
        <v>984</v>
      </c>
      <c r="C517" s="88" t="s">
        <v>25</v>
      </c>
      <c r="D517" s="92"/>
      <c r="E517" s="92"/>
      <c r="F517" s="90">
        <f t="shared" si="14"/>
        <v>0</v>
      </c>
      <c r="G517" s="91"/>
      <c r="H517" s="3"/>
      <c r="I517" s="3"/>
      <c r="J517" s="11"/>
      <c r="K517" s="11" t="str">
        <f t="shared" si="15"/>
        <v/>
      </c>
      <c r="S517" s="266"/>
    </row>
    <row r="518" spans="1:20" s="5" customFormat="1" ht="13.5" hidden="1" thickBot="1" x14ac:dyDescent="0.25">
      <c r="A518" s="86" t="s">
        <v>985</v>
      </c>
      <c r="B518" s="87" t="s">
        <v>986</v>
      </c>
      <c r="C518" s="88" t="s">
        <v>25</v>
      </c>
      <c r="D518" s="92"/>
      <c r="E518" s="92"/>
      <c r="F518" s="90">
        <f t="shared" si="14"/>
        <v>0</v>
      </c>
      <c r="G518" s="91"/>
      <c r="H518" s="3"/>
      <c r="I518" s="3"/>
      <c r="J518" s="11"/>
      <c r="K518" s="11" t="str">
        <f t="shared" si="15"/>
        <v/>
      </c>
      <c r="S518" s="266"/>
    </row>
    <row r="519" spans="1:20" s="5" customFormat="1" ht="13.5" hidden="1" thickBot="1" x14ac:dyDescent="0.25">
      <c r="A519" s="86" t="s">
        <v>987</v>
      </c>
      <c r="B519" s="87" t="s">
        <v>988</v>
      </c>
      <c r="C519" s="88" t="s">
        <v>25</v>
      </c>
      <c r="D519" s="92"/>
      <c r="E519" s="92"/>
      <c r="F519" s="90">
        <f t="shared" si="14"/>
        <v>0</v>
      </c>
      <c r="G519" s="91"/>
      <c r="H519" s="3"/>
      <c r="I519" s="3"/>
      <c r="J519" s="11"/>
      <c r="K519" s="11" t="str">
        <f t="shared" si="15"/>
        <v/>
      </c>
      <c r="S519" s="266"/>
    </row>
    <row r="520" spans="1:20" s="5" customFormat="1" ht="13.5" hidden="1" thickBot="1" x14ac:dyDescent="0.25">
      <c r="A520" s="86" t="s">
        <v>989</v>
      </c>
      <c r="B520" s="87" t="s">
        <v>990</v>
      </c>
      <c r="C520" s="88" t="s">
        <v>25</v>
      </c>
      <c r="D520" s="92"/>
      <c r="E520" s="92"/>
      <c r="F520" s="90">
        <f t="shared" si="14"/>
        <v>0</v>
      </c>
      <c r="G520" s="91"/>
      <c r="H520" s="3"/>
      <c r="I520" s="3"/>
      <c r="J520" s="11"/>
      <c r="K520" s="11" t="str">
        <f t="shared" si="15"/>
        <v/>
      </c>
      <c r="S520" s="266"/>
    </row>
    <row r="521" spans="1:20" s="5" customFormat="1" ht="13.5" hidden="1" thickBot="1" x14ac:dyDescent="0.25">
      <c r="A521" s="86" t="s">
        <v>991</v>
      </c>
      <c r="B521" s="87" t="s">
        <v>992</v>
      </c>
      <c r="C521" s="88" t="s">
        <v>25</v>
      </c>
      <c r="D521" s="92"/>
      <c r="E521" s="92"/>
      <c r="F521" s="90">
        <f t="shared" si="14"/>
        <v>0</v>
      </c>
      <c r="G521" s="91"/>
      <c r="H521" s="3"/>
      <c r="I521" s="3"/>
      <c r="J521" s="11"/>
      <c r="K521" s="11" t="str">
        <f t="shared" si="15"/>
        <v/>
      </c>
      <c r="S521" s="266"/>
    </row>
    <row r="522" spans="1:20" s="5" customFormat="1" ht="13.5" hidden="1" thickBot="1" x14ac:dyDescent="0.25">
      <c r="A522" s="86" t="s">
        <v>993</v>
      </c>
      <c r="B522" s="87" t="s">
        <v>994</v>
      </c>
      <c r="C522" s="88" t="s">
        <v>25</v>
      </c>
      <c r="D522" s="92"/>
      <c r="E522" s="92"/>
      <c r="F522" s="90">
        <f t="shared" si="14"/>
        <v>0</v>
      </c>
      <c r="G522" s="91"/>
      <c r="H522" s="3"/>
      <c r="I522" s="3"/>
      <c r="J522" s="11"/>
      <c r="K522" s="11" t="str">
        <f t="shared" si="15"/>
        <v/>
      </c>
      <c r="S522" s="266"/>
    </row>
    <row r="523" spans="1:20" s="5" customFormat="1" ht="13.5" hidden="1" thickBot="1" x14ac:dyDescent="0.25">
      <c r="A523" s="86" t="s">
        <v>995</v>
      </c>
      <c r="B523" s="87" t="s">
        <v>996</v>
      </c>
      <c r="C523" s="88" t="s">
        <v>25</v>
      </c>
      <c r="D523" s="92"/>
      <c r="E523" s="92"/>
      <c r="F523" s="90">
        <f t="shared" si="14"/>
        <v>0</v>
      </c>
      <c r="G523" s="91"/>
      <c r="H523" s="3"/>
      <c r="I523" s="3"/>
      <c r="J523" s="11"/>
      <c r="K523" s="11" t="str">
        <f t="shared" si="15"/>
        <v/>
      </c>
      <c r="S523" s="266"/>
    </row>
    <row r="524" spans="1:20" s="5" customFormat="1" ht="13.5" hidden="1" thickBot="1" x14ac:dyDescent="0.25">
      <c r="A524" s="86" t="s">
        <v>997</v>
      </c>
      <c r="B524" s="87" t="s">
        <v>998</v>
      </c>
      <c r="C524" s="88" t="s">
        <v>25</v>
      </c>
      <c r="D524" s="92"/>
      <c r="E524" s="92"/>
      <c r="F524" s="90">
        <f t="shared" si="14"/>
        <v>0</v>
      </c>
      <c r="G524" s="91"/>
      <c r="H524" s="3"/>
      <c r="I524" s="3"/>
      <c r="J524" s="11"/>
      <c r="K524" s="11" t="str">
        <f t="shared" si="15"/>
        <v/>
      </c>
      <c r="S524" s="266"/>
    </row>
    <row r="525" spans="1:20" s="5" customFormat="1" ht="13.5" hidden="1" thickBot="1" x14ac:dyDescent="0.25">
      <c r="A525" s="93" t="s">
        <v>999</v>
      </c>
      <c r="B525" s="87" t="s">
        <v>1000</v>
      </c>
      <c r="C525" s="88" t="s">
        <v>25</v>
      </c>
      <c r="D525" s="92"/>
      <c r="E525" s="92"/>
      <c r="F525" s="94">
        <f t="shared" si="14"/>
        <v>0</v>
      </c>
      <c r="G525" s="95"/>
      <c r="H525" s="3"/>
      <c r="I525" s="3"/>
      <c r="J525" s="11"/>
      <c r="K525" s="11" t="str">
        <f t="shared" si="15"/>
        <v/>
      </c>
      <c r="S525" s="266"/>
    </row>
    <row r="526" spans="1:20" x14ac:dyDescent="0.2">
      <c r="A526" s="144" t="s">
        <v>1001</v>
      </c>
      <c r="B526" s="145" t="s">
        <v>1002</v>
      </c>
      <c r="C526" s="146"/>
      <c r="D526" s="59"/>
      <c r="E526" s="59"/>
      <c r="F526" s="34"/>
      <c r="G526" s="35">
        <f>SUM(F527:F541)</f>
        <v>27439.97</v>
      </c>
      <c r="H526" s="36"/>
      <c r="I526" s="85"/>
      <c r="J526" s="11" t="s">
        <v>22</v>
      </c>
      <c r="K526" s="11" t="str">
        <f t="shared" si="15"/>
        <v>X</v>
      </c>
      <c r="S526" s="274"/>
      <c r="T526" s="273"/>
    </row>
    <row r="527" spans="1:20" x14ac:dyDescent="0.2">
      <c r="A527" s="86" t="s">
        <v>1003</v>
      </c>
      <c r="B527" s="98" t="s">
        <v>1004</v>
      </c>
      <c r="C527" s="41" t="s">
        <v>45</v>
      </c>
      <c r="D527" s="43">
        <v>1186.8499999999999</v>
      </c>
      <c r="E527" s="43">
        <f>S605</f>
        <v>23.12</v>
      </c>
      <c r="F527" s="64">
        <f t="shared" si="14"/>
        <v>27439.97</v>
      </c>
      <c r="G527" s="43"/>
      <c r="H527" s="36"/>
      <c r="I527" s="85"/>
      <c r="J527" s="11"/>
      <c r="K527" s="11" t="str">
        <f t="shared" si="15"/>
        <v>X</v>
      </c>
      <c r="S527" s="274"/>
      <c r="T527" s="273"/>
    </row>
    <row r="528" spans="1:20" s="5" customFormat="1" hidden="1" x14ac:dyDescent="0.2">
      <c r="A528" s="86" t="s">
        <v>1005</v>
      </c>
      <c r="B528" s="101" t="s">
        <v>1006</v>
      </c>
      <c r="C528" s="99" t="s">
        <v>45</v>
      </c>
      <c r="D528" s="89"/>
      <c r="E528" s="89"/>
      <c r="F528" s="100">
        <f t="shared" si="14"/>
        <v>0</v>
      </c>
      <c r="G528" s="91"/>
      <c r="H528" s="97"/>
      <c r="I528" s="85"/>
      <c r="J528" s="11"/>
      <c r="K528" s="11" t="str">
        <f t="shared" si="15"/>
        <v/>
      </c>
      <c r="S528" s="266"/>
    </row>
    <row r="529" spans="1:19" s="5" customFormat="1" hidden="1" x14ac:dyDescent="0.2">
      <c r="A529" s="86" t="s">
        <v>1007</v>
      </c>
      <c r="B529" s="101" t="s">
        <v>1008</v>
      </c>
      <c r="C529" s="99" t="s">
        <v>45</v>
      </c>
      <c r="D529" s="89"/>
      <c r="E529" s="89"/>
      <c r="F529" s="100">
        <f t="shared" si="14"/>
        <v>0</v>
      </c>
      <c r="G529" s="91"/>
      <c r="H529" s="97"/>
      <c r="I529" s="85"/>
      <c r="J529" s="11"/>
      <c r="K529" s="11" t="str">
        <f t="shared" si="15"/>
        <v/>
      </c>
      <c r="S529" s="266"/>
    </row>
    <row r="530" spans="1:19" s="5" customFormat="1" hidden="1" x14ac:dyDescent="0.2">
      <c r="A530" s="86" t="s">
        <v>1009</v>
      </c>
      <c r="B530" s="101" t="s">
        <v>1010</v>
      </c>
      <c r="C530" s="99" t="s">
        <v>45</v>
      </c>
      <c r="D530" s="89"/>
      <c r="E530" s="89"/>
      <c r="F530" s="100">
        <f t="shared" si="14"/>
        <v>0</v>
      </c>
      <c r="G530" s="91"/>
      <c r="H530" s="97"/>
      <c r="I530" s="85"/>
      <c r="J530" s="11"/>
      <c r="K530" s="11" t="str">
        <f t="shared" si="15"/>
        <v/>
      </c>
      <c r="S530" s="266"/>
    </row>
    <row r="531" spans="1:19" s="5" customFormat="1" hidden="1" x14ac:dyDescent="0.2">
      <c r="A531" s="86" t="s">
        <v>1011</v>
      </c>
      <c r="B531" s="101" t="s">
        <v>1012</v>
      </c>
      <c r="C531" s="99" t="s">
        <v>45</v>
      </c>
      <c r="D531" s="89"/>
      <c r="E531" s="89"/>
      <c r="F531" s="100">
        <f t="shared" si="14"/>
        <v>0</v>
      </c>
      <c r="G531" s="91"/>
      <c r="H531" s="97"/>
      <c r="I531" s="85"/>
      <c r="J531" s="11"/>
      <c r="K531" s="11" t="str">
        <f t="shared" si="15"/>
        <v/>
      </c>
      <c r="S531" s="266"/>
    </row>
    <row r="532" spans="1:19" s="5" customFormat="1" hidden="1" x14ac:dyDescent="0.2">
      <c r="A532" s="86" t="s">
        <v>1013</v>
      </c>
      <c r="B532" s="101" t="s">
        <v>1014</v>
      </c>
      <c r="C532" s="99" t="s">
        <v>45</v>
      </c>
      <c r="D532" s="89"/>
      <c r="E532" s="89"/>
      <c r="F532" s="100">
        <f t="shared" si="14"/>
        <v>0</v>
      </c>
      <c r="G532" s="91"/>
      <c r="H532" s="97"/>
      <c r="I532" s="85"/>
      <c r="J532" s="11"/>
      <c r="K532" s="11" t="str">
        <f t="shared" si="15"/>
        <v/>
      </c>
      <c r="S532" s="266"/>
    </row>
    <row r="533" spans="1:19" s="5" customFormat="1" hidden="1" x14ac:dyDescent="0.2">
      <c r="A533" s="86" t="s">
        <v>1015</v>
      </c>
      <c r="B533" s="101" t="s">
        <v>1016</v>
      </c>
      <c r="C533" s="99" t="s">
        <v>45</v>
      </c>
      <c r="D533" s="89"/>
      <c r="E533" s="89"/>
      <c r="F533" s="100">
        <f t="shared" si="14"/>
        <v>0</v>
      </c>
      <c r="G533" s="91"/>
      <c r="H533" s="97"/>
      <c r="I533" s="85"/>
      <c r="J533" s="11"/>
      <c r="K533" s="11" t="str">
        <f t="shared" si="15"/>
        <v/>
      </c>
      <c r="S533" s="266"/>
    </row>
    <row r="534" spans="1:19" s="5" customFormat="1" hidden="1" x14ac:dyDescent="0.2">
      <c r="A534" s="86" t="s">
        <v>1017</v>
      </c>
      <c r="B534" s="101" t="s">
        <v>1018</v>
      </c>
      <c r="C534" s="99" t="s">
        <v>45</v>
      </c>
      <c r="D534" s="89"/>
      <c r="E534" s="89"/>
      <c r="F534" s="100">
        <f t="shared" si="14"/>
        <v>0</v>
      </c>
      <c r="G534" s="91"/>
      <c r="H534" s="97"/>
      <c r="I534" s="85"/>
      <c r="J534" s="11"/>
      <c r="K534" s="11" t="str">
        <f t="shared" si="15"/>
        <v/>
      </c>
      <c r="S534" s="266"/>
    </row>
    <row r="535" spans="1:19" s="5" customFormat="1" hidden="1" x14ac:dyDescent="0.2">
      <c r="A535" s="86" t="s">
        <v>1019</v>
      </c>
      <c r="B535" s="101" t="s">
        <v>1020</v>
      </c>
      <c r="C535" s="99" t="s">
        <v>45</v>
      </c>
      <c r="D535" s="89"/>
      <c r="E535" s="89"/>
      <c r="F535" s="100">
        <f t="shared" ref="F535:F598" si="16">IF($D535=0,0,ROUND($D535*$E535,2))</f>
        <v>0</v>
      </c>
      <c r="G535" s="91"/>
      <c r="H535" s="97"/>
      <c r="I535" s="85"/>
      <c r="J535" s="11"/>
      <c r="K535" s="11" t="str">
        <f t="shared" si="15"/>
        <v/>
      </c>
      <c r="S535" s="266"/>
    </row>
    <row r="536" spans="1:19" s="5" customFormat="1" hidden="1" x14ac:dyDescent="0.2">
      <c r="A536" s="86" t="s">
        <v>1021</v>
      </c>
      <c r="B536" s="101" t="s">
        <v>1022</v>
      </c>
      <c r="C536" s="99" t="s">
        <v>25</v>
      </c>
      <c r="D536" s="89"/>
      <c r="E536" s="89"/>
      <c r="F536" s="100">
        <f t="shared" si="16"/>
        <v>0</v>
      </c>
      <c r="G536" s="91"/>
      <c r="H536" s="97"/>
      <c r="I536" s="85"/>
      <c r="J536" s="11"/>
      <c r="K536" s="11" t="str">
        <f t="shared" si="15"/>
        <v/>
      </c>
      <c r="S536" s="266"/>
    </row>
    <row r="537" spans="1:19" s="5" customFormat="1" hidden="1" x14ac:dyDescent="0.2">
      <c r="A537" s="86" t="s">
        <v>1023</v>
      </c>
      <c r="B537" s="101" t="s">
        <v>1024</v>
      </c>
      <c r="C537" s="99" t="s">
        <v>25</v>
      </c>
      <c r="D537" s="89"/>
      <c r="E537" s="89"/>
      <c r="F537" s="100">
        <f t="shared" si="16"/>
        <v>0</v>
      </c>
      <c r="G537" s="91"/>
      <c r="H537" s="97"/>
      <c r="I537" s="85"/>
      <c r="J537" s="11"/>
      <c r="K537" s="11" t="str">
        <f t="shared" si="15"/>
        <v/>
      </c>
      <c r="S537" s="266"/>
    </row>
    <row r="538" spans="1:19" s="5" customFormat="1" hidden="1" x14ac:dyDescent="0.2">
      <c r="A538" s="86" t="s">
        <v>1025</v>
      </c>
      <c r="B538" s="101" t="s">
        <v>1026</v>
      </c>
      <c r="C538" s="99" t="s">
        <v>25</v>
      </c>
      <c r="D538" s="89"/>
      <c r="E538" s="89"/>
      <c r="F538" s="100">
        <f t="shared" si="16"/>
        <v>0</v>
      </c>
      <c r="G538" s="91"/>
      <c r="H538" s="97"/>
      <c r="I538" s="85"/>
      <c r="J538" s="11"/>
      <c r="K538" s="11" t="str">
        <f t="shared" si="15"/>
        <v/>
      </c>
      <c r="S538" s="266"/>
    </row>
    <row r="539" spans="1:19" s="5" customFormat="1" hidden="1" x14ac:dyDescent="0.2">
      <c r="A539" s="86" t="s">
        <v>1027</v>
      </c>
      <c r="B539" s="101" t="s">
        <v>1028</v>
      </c>
      <c r="C539" s="99" t="s">
        <v>25</v>
      </c>
      <c r="D539" s="89"/>
      <c r="E539" s="89"/>
      <c r="F539" s="100">
        <f t="shared" si="16"/>
        <v>0</v>
      </c>
      <c r="G539" s="91"/>
      <c r="H539" s="97"/>
      <c r="I539" s="85"/>
      <c r="J539" s="11"/>
      <c r="K539" s="11" t="str">
        <f t="shared" si="15"/>
        <v/>
      </c>
      <c r="S539" s="266"/>
    </row>
    <row r="540" spans="1:19" s="5" customFormat="1" hidden="1" x14ac:dyDescent="0.2">
      <c r="A540" s="86" t="s">
        <v>1029</v>
      </c>
      <c r="B540" s="101" t="s">
        <v>1030</v>
      </c>
      <c r="C540" s="99" t="s">
        <v>25</v>
      </c>
      <c r="D540" s="89"/>
      <c r="E540" s="89"/>
      <c r="F540" s="100">
        <f t="shared" si="16"/>
        <v>0</v>
      </c>
      <c r="G540" s="91"/>
      <c r="H540" s="97"/>
      <c r="I540" s="85"/>
      <c r="J540" s="11"/>
      <c r="K540" s="11" t="str">
        <f t="shared" si="15"/>
        <v/>
      </c>
      <c r="S540" s="266"/>
    </row>
    <row r="541" spans="1:19" s="5" customFormat="1" ht="13.5" hidden="1" thickBot="1" x14ac:dyDescent="0.25">
      <c r="A541" s="93" t="s">
        <v>1031</v>
      </c>
      <c r="B541" s="102" t="s">
        <v>1032</v>
      </c>
      <c r="C541" s="103" t="s">
        <v>25</v>
      </c>
      <c r="D541" s="104"/>
      <c r="E541" s="104"/>
      <c r="F541" s="105">
        <f t="shared" si="16"/>
        <v>0</v>
      </c>
      <c r="G541" s="95"/>
      <c r="H541" s="97"/>
      <c r="I541" s="85"/>
      <c r="J541" s="11"/>
      <c r="K541" s="11" t="str">
        <f t="shared" ref="K541:K604" si="17">IF(G541&gt;0,"X",IF(F541&gt;0,"X",""))</f>
        <v/>
      </c>
      <c r="S541" s="266"/>
    </row>
    <row r="542" spans="1:19" s="5" customFormat="1" hidden="1" x14ac:dyDescent="0.2">
      <c r="A542" s="84" t="s">
        <v>1033</v>
      </c>
      <c r="B542" s="49" t="s">
        <v>1034</v>
      </c>
      <c r="C542" s="106"/>
      <c r="D542" s="107"/>
      <c r="E542" s="107"/>
      <c r="F542" s="100"/>
      <c r="G542" s="96">
        <f>SUM(F543:F572)</f>
        <v>0</v>
      </c>
      <c r="H542" s="3"/>
      <c r="I542" s="3"/>
      <c r="J542" s="11" t="s">
        <v>22</v>
      </c>
      <c r="K542" s="11" t="str">
        <f t="shared" si="17"/>
        <v/>
      </c>
      <c r="S542" s="266"/>
    </row>
    <row r="543" spans="1:19" s="5" customFormat="1" hidden="1" x14ac:dyDescent="0.2">
      <c r="A543" s="86" t="s">
        <v>1035</v>
      </c>
      <c r="B543" s="87" t="s">
        <v>1036</v>
      </c>
      <c r="C543" s="88" t="s">
        <v>25</v>
      </c>
      <c r="D543" s="89"/>
      <c r="E543" s="89"/>
      <c r="F543" s="108">
        <f t="shared" si="16"/>
        <v>0</v>
      </c>
      <c r="G543" s="91"/>
      <c r="H543" s="3"/>
      <c r="I543" s="3"/>
      <c r="J543" s="11"/>
      <c r="K543" s="11" t="str">
        <f t="shared" si="17"/>
        <v/>
      </c>
      <c r="S543" s="266"/>
    </row>
    <row r="544" spans="1:19" s="5" customFormat="1" hidden="1" x14ac:dyDescent="0.2">
      <c r="A544" s="86" t="s">
        <v>1037</v>
      </c>
      <c r="B544" s="87" t="s">
        <v>1038</v>
      </c>
      <c r="C544" s="88" t="s">
        <v>25</v>
      </c>
      <c r="D544" s="89"/>
      <c r="E544" s="89"/>
      <c r="F544" s="108">
        <f t="shared" si="16"/>
        <v>0</v>
      </c>
      <c r="G544" s="91"/>
      <c r="H544" s="3"/>
      <c r="I544" s="3"/>
      <c r="J544" s="11"/>
      <c r="K544" s="11" t="str">
        <f t="shared" si="17"/>
        <v/>
      </c>
      <c r="S544" s="266"/>
    </row>
    <row r="545" spans="1:19" s="5" customFormat="1" hidden="1" x14ac:dyDescent="0.2">
      <c r="A545" s="86" t="s">
        <v>1039</v>
      </c>
      <c r="B545" s="87" t="s">
        <v>1040</v>
      </c>
      <c r="C545" s="88" t="s">
        <v>25</v>
      </c>
      <c r="D545" s="89"/>
      <c r="E545" s="89"/>
      <c r="F545" s="108">
        <f t="shared" si="16"/>
        <v>0</v>
      </c>
      <c r="G545" s="91"/>
      <c r="H545" s="3"/>
      <c r="I545" s="3"/>
      <c r="J545" s="11"/>
      <c r="K545" s="11" t="str">
        <f t="shared" si="17"/>
        <v/>
      </c>
      <c r="S545" s="266"/>
    </row>
    <row r="546" spans="1:19" s="5" customFormat="1" hidden="1" x14ac:dyDescent="0.2">
      <c r="A546" s="86" t="s">
        <v>1041</v>
      </c>
      <c r="B546" s="87" t="s">
        <v>1042</v>
      </c>
      <c r="C546" s="88" t="s">
        <v>25</v>
      </c>
      <c r="D546" s="89"/>
      <c r="E546" s="89"/>
      <c r="F546" s="108">
        <f t="shared" si="16"/>
        <v>0</v>
      </c>
      <c r="G546" s="91"/>
      <c r="H546" s="3"/>
      <c r="I546" s="3"/>
      <c r="J546" s="11"/>
      <c r="K546" s="11" t="str">
        <f t="shared" si="17"/>
        <v/>
      </c>
      <c r="S546" s="266"/>
    </row>
    <row r="547" spans="1:19" s="5" customFormat="1" hidden="1" x14ac:dyDescent="0.2">
      <c r="A547" s="86" t="s">
        <v>1043</v>
      </c>
      <c r="B547" s="87" t="s">
        <v>1044</v>
      </c>
      <c r="C547" s="88" t="s">
        <v>25</v>
      </c>
      <c r="D547" s="89"/>
      <c r="E547" s="89"/>
      <c r="F547" s="108">
        <f t="shared" si="16"/>
        <v>0</v>
      </c>
      <c r="G547" s="91"/>
      <c r="H547" s="3"/>
      <c r="I547" s="3"/>
      <c r="J547" s="11"/>
      <c r="K547" s="11" t="str">
        <f t="shared" si="17"/>
        <v/>
      </c>
      <c r="S547" s="266"/>
    </row>
    <row r="548" spans="1:19" s="5" customFormat="1" ht="25.5" hidden="1" x14ac:dyDescent="0.2">
      <c r="A548" s="86" t="s">
        <v>1045</v>
      </c>
      <c r="B548" s="87" t="s">
        <v>1046</v>
      </c>
      <c r="C548" s="88" t="s">
        <v>25</v>
      </c>
      <c r="D548" s="89"/>
      <c r="E548" s="89"/>
      <c r="F548" s="108">
        <f t="shared" si="16"/>
        <v>0</v>
      </c>
      <c r="G548" s="91"/>
      <c r="H548" s="3"/>
      <c r="I548" s="3"/>
      <c r="J548" s="11"/>
      <c r="K548" s="11" t="str">
        <f t="shared" si="17"/>
        <v/>
      </c>
      <c r="S548" s="266"/>
    </row>
    <row r="549" spans="1:19" s="5" customFormat="1" ht="25.5" hidden="1" x14ac:dyDescent="0.2">
      <c r="A549" s="86" t="s">
        <v>1047</v>
      </c>
      <c r="B549" s="87" t="s">
        <v>1048</v>
      </c>
      <c r="C549" s="88" t="s">
        <v>25</v>
      </c>
      <c r="D549" s="89"/>
      <c r="E549" s="89"/>
      <c r="F549" s="108">
        <f t="shared" si="16"/>
        <v>0</v>
      </c>
      <c r="G549" s="91"/>
      <c r="H549" s="3"/>
      <c r="I549" s="3"/>
      <c r="J549" s="11"/>
      <c r="K549" s="11" t="str">
        <f t="shared" si="17"/>
        <v/>
      </c>
      <c r="S549" s="266"/>
    </row>
    <row r="550" spans="1:19" s="5" customFormat="1" ht="25.5" hidden="1" x14ac:dyDescent="0.2">
      <c r="A550" s="86" t="s">
        <v>1049</v>
      </c>
      <c r="B550" s="87" t="s">
        <v>1050</v>
      </c>
      <c r="C550" s="88" t="s">
        <v>25</v>
      </c>
      <c r="D550" s="89"/>
      <c r="E550" s="89"/>
      <c r="F550" s="108">
        <f t="shared" si="16"/>
        <v>0</v>
      </c>
      <c r="G550" s="91"/>
      <c r="H550" s="3"/>
      <c r="I550" s="3"/>
      <c r="J550" s="11"/>
      <c r="K550" s="11" t="str">
        <f t="shared" si="17"/>
        <v/>
      </c>
      <c r="S550" s="266"/>
    </row>
    <row r="551" spans="1:19" s="5" customFormat="1" hidden="1" x14ac:dyDescent="0.2">
      <c r="A551" s="86" t="s">
        <v>1051</v>
      </c>
      <c r="B551" s="87" t="s">
        <v>1052</v>
      </c>
      <c r="C551" s="88" t="s">
        <v>25</v>
      </c>
      <c r="D551" s="89"/>
      <c r="E551" s="89"/>
      <c r="F551" s="108">
        <f t="shared" si="16"/>
        <v>0</v>
      </c>
      <c r="G551" s="91"/>
      <c r="H551" s="3"/>
      <c r="I551" s="3"/>
      <c r="J551" s="11"/>
      <c r="K551" s="11" t="str">
        <f t="shared" si="17"/>
        <v/>
      </c>
      <c r="S551" s="266"/>
    </row>
    <row r="552" spans="1:19" s="5" customFormat="1" hidden="1" x14ac:dyDescent="0.2">
      <c r="A552" s="86" t="s">
        <v>1053</v>
      </c>
      <c r="B552" s="87" t="s">
        <v>1054</v>
      </c>
      <c r="C552" s="88" t="s">
        <v>25</v>
      </c>
      <c r="D552" s="89"/>
      <c r="E552" s="89"/>
      <c r="F552" s="108">
        <f t="shared" si="16"/>
        <v>0</v>
      </c>
      <c r="G552" s="91"/>
      <c r="H552" s="3"/>
      <c r="I552" s="3"/>
      <c r="J552" s="11"/>
      <c r="K552" s="11" t="str">
        <f t="shared" si="17"/>
        <v/>
      </c>
      <c r="S552" s="266"/>
    </row>
    <row r="553" spans="1:19" s="5" customFormat="1" hidden="1" x14ac:dyDescent="0.2">
      <c r="A553" s="86" t="s">
        <v>1055</v>
      </c>
      <c r="B553" s="87" t="s">
        <v>1056</v>
      </c>
      <c r="C553" s="88" t="s">
        <v>25</v>
      </c>
      <c r="D553" s="89"/>
      <c r="E553" s="89"/>
      <c r="F553" s="108">
        <f t="shared" si="16"/>
        <v>0</v>
      </c>
      <c r="G553" s="91"/>
      <c r="H553" s="3"/>
      <c r="I553" s="3"/>
      <c r="J553" s="11"/>
      <c r="K553" s="11" t="str">
        <f t="shared" si="17"/>
        <v/>
      </c>
      <c r="S553" s="266"/>
    </row>
    <row r="554" spans="1:19" s="5" customFormat="1" hidden="1" x14ac:dyDescent="0.2">
      <c r="A554" s="86" t="s">
        <v>1057</v>
      </c>
      <c r="B554" s="87" t="s">
        <v>1058</v>
      </c>
      <c r="C554" s="88" t="s">
        <v>184</v>
      </c>
      <c r="D554" s="89"/>
      <c r="E554" s="89"/>
      <c r="F554" s="108">
        <f t="shared" si="16"/>
        <v>0</v>
      </c>
      <c r="G554" s="91"/>
      <c r="H554" s="3"/>
      <c r="I554" s="3"/>
      <c r="J554" s="11"/>
      <c r="K554" s="11" t="str">
        <f t="shared" si="17"/>
        <v/>
      </c>
      <c r="S554" s="266"/>
    </row>
    <row r="555" spans="1:19" s="5" customFormat="1" hidden="1" x14ac:dyDescent="0.2">
      <c r="A555" s="86" t="s">
        <v>1059</v>
      </c>
      <c r="B555" s="87" t="s">
        <v>1060</v>
      </c>
      <c r="C555" s="88" t="s">
        <v>184</v>
      </c>
      <c r="D555" s="89"/>
      <c r="E555" s="89"/>
      <c r="F555" s="90">
        <f t="shared" si="16"/>
        <v>0</v>
      </c>
      <c r="G555" s="91"/>
      <c r="H555" s="3"/>
      <c r="I555" s="3"/>
      <c r="J555" s="11"/>
      <c r="K555" s="11" t="str">
        <f t="shared" si="17"/>
        <v/>
      </c>
      <c r="S555" s="266"/>
    </row>
    <row r="556" spans="1:19" s="5" customFormat="1" hidden="1" x14ac:dyDescent="0.2">
      <c r="A556" s="86" t="s">
        <v>1061</v>
      </c>
      <c r="B556" s="87" t="s">
        <v>1062</v>
      </c>
      <c r="C556" s="88" t="s">
        <v>184</v>
      </c>
      <c r="D556" s="89"/>
      <c r="E556" s="89"/>
      <c r="F556" s="90">
        <f t="shared" si="16"/>
        <v>0</v>
      </c>
      <c r="G556" s="91"/>
      <c r="H556" s="3"/>
      <c r="I556" s="3"/>
      <c r="J556" s="11"/>
      <c r="K556" s="11" t="str">
        <f t="shared" si="17"/>
        <v/>
      </c>
      <c r="S556" s="266"/>
    </row>
    <row r="557" spans="1:19" s="5" customFormat="1" hidden="1" x14ac:dyDescent="0.2">
      <c r="A557" s="86" t="s">
        <v>1063</v>
      </c>
      <c r="B557" s="87" t="s">
        <v>1064</v>
      </c>
      <c r="C557" s="88" t="s">
        <v>378</v>
      </c>
      <c r="D557" s="89"/>
      <c r="E557" s="89"/>
      <c r="F557" s="90">
        <f t="shared" si="16"/>
        <v>0</v>
      </c>
      <c r="G557" s="91"/>
      <c r="H557" s="3"/>
      <c r="I557" s="3"/>
      <c r="J557" s="11"/>
      <c r="K557" s="11" t="str">
        <f t="shared" si="17"/>
        <v/>
      </c>
      <c r="S557" s="266"/>
    </row>
    <row r="558" spans="1:19" s="5" customFormat="1" hidden="1" x14ac:dyDescent="0.2">
      <c r="A558" s="86" t="s">
        <v>1065</v>
      </c>
      <c r="B558" s="87" t="s">
        <v>1066</v>
      </c>
      <c r="C558" s="88" t="s">
        <v>184</v>
      </c>
      <c r="D558" s="89"/>
      <c r="E558" s="89"/>
      <c r="F558" s="90">
        <f t="shared" si="16"/>
        <v>0</v>
      </c>
      <c r="G558" s="91"/>
      <c r="H558" s="3"/>
      <c r="I558" s="3"/>
      <c r="J558" s="11"/>
      <c r="K558" s="11" t="str">
        <f t="shared" si="17"/>
        <v/>
      </c>
      <c r="S558" s="266"/>
    </row>
    <row r="559" spans="1:19" s="5" customFormat="1" hidden="1" x14ac:dyDescent="0.2">
      <c r="A559" s="86" t="s">
        <v>1067</v>
      </c>
      <c r="B559" s="87" t="s">
        <v>1068</v>
      </c>
      <c r="C559" s="88" t="s">
        <v>184</v>
      </c>
      <c r="D559" s="89"/>
      <c r="E559" s="89"/>
      <c r="F559" s="90">
        <f t="shared" si="16"/>
        <v>0</v>
      </c>
      <c r="G559" s="91"/>
      <c r="H559" s="3"/>
      <c r="I559" s="3"/>
      <c r="J559" s="11"/>
      <c r="K559" s="11" t="str">
        <f t="shared" si="17"/>
        <v/>
      </c>
      <c r="S559" s="266"/>
    </row>
    <row r="560" spans="1:19" s="5" customFormat="1" hidden="1" x14ac:dyDescent="0.2">
      <c r="A560" s="86" t="s">
        <v>1069</v>
      </c>
      <c r="B560" s="87" t="s">
        <v>1070</v>
      </c>
      <c r="C560" s="88" t="s">
        <v>184</v>
      </c>
      <c r="D560" s="89"/>
      <c r="E560" s="89"/>
      <c r="F560" s="90">
        <f t="shared" si="16"/>
        <v>0</v>
      </c>
      <c r="G560" s="91"/>
      <c r="H560" s="3"/>
      <c r="I560" s="3"/>
      <c r="J560" s="11"/>
      <c r="K560" s="11" t="str">
        <f t="shared" si="17"/>
        <v/>
      </c>
      <c r="S560" s="266"/>
    </row>
    <row r="561" spans="1:19" s="5" customFormat="1" ht="25.5" hidden="1" x14ac:dyDescent="0.2">
      <c r="A561" s="86" t="s">
        <v>1071</v>
      </c>
      <c r="B561" s="87" t="s">
        <v>1072</v>
      </c>
      <c r="C561" s="88" t="s">
        <v>25</v>
      </c>
      <c r="D561" s="89"/>
      <c r="E561" s="89"/>
      <c r="F561" s="108">
        <f t="shared" si="16"/>
        <v>0</v>
      </c>
      <c r="G561" s="91"/>
      <c r="H561" s="3"/>
      <c r="I561" s="3"/>
      <c r="J561" s="11"/>
      <c r="K561" s="11" t="str">
        <f t="shared" si="17"/>
        <v/>
      </c>
      <c r="S561" s="266"/>
    </row>
    <row r="562" spans="1:19" s="5" customFormat="1" hidden="1" x14ac:dyDescent="0.2">
      <c r="A562" s="86" t="s">
        <v>1073</v>
      </c>
      <c r="B562" s="87" t="s">
        <v>1074</v>
      </c>
      <c r="C562" s="88" t="s">
        <v>25</v>
      </c>
      <c r="D562" s="89"/>
      <c r="E562" s="89"/>
      <c r="F562" s="90">
        <f t="shared" si="16"/>
        <v>0</v>
      </c>
      <c r="G562" s="91"/>
      <c r="H562" s="3"/>
      <c r="I562" s="3"/>
      <c r="J562" s="11"/>
      <c r="K562" s="11" t="str">
        <f t="shared" si="17"/>
        <v/>
      </c>
      <c r="S562" s="266"/>
    </row>
    <row r="563" spans="1:19" s="5" customFormat="1" hidden="1" x14ac:dyDescent="0.2">
      <c r="A563" s="86" t="s">
        <v>1075</v>
      </c>
      <c r="B563" s="87" t="s">
        <v>1076</v>
      </c>
      <c r="C563" s="88" t="s">
        <v>25</v>
      </c>
      <c r="D563" s="89"/>
      <c r="E563" s="89"/>
      <c r="F563" s="108">
        <f t="shared" si="16"/>
        <v>0</v>
      </c>
      <c r="G563" s="91"/>
      <c r="H563" s="3"/>
      <c r="I563" s="3"/>
      <c r="J563" s="11"/>
      <c r="K563" s="11" t="str">
        <f t="shared" si="17"/>
        <v/>
      </c>
      <c r="S563" s="266"/>
    </row>
    <row r="564" spans="1:19" s="5" customFormat="1" hidden="1" x14ac:dyDescent="0.2">
      <c r="A564" s="86" t="s">
        <v>1077</v>
      </c>
      <c r="B564" s="87" t="s">
        <v>1078</v>
      </c>
      <c r="C564" s="88" t="s">
        <v>184</v>
      </c>
      <c r="D564" s="89"/>
      <c r="E564" s="89"/>
      <c r="F564" s="108">
        <f t="shared" si="16"/>
        <v>0</v>
      </c>
      <c r="G564" s="91"/>
      <c r="H564" s="3"/>
      <c r="I564" s="3"/>
      <c r="J564" s="11"/>
      <c r="K564" s="11" t="str">
        <f t="shared" si="17"/>
        <v/>
      </c>
      <c r="S564" s="266"/>
    </row>
    <row r="565" spans="1:19" s="5" customFormat="1" hidden="1" x14ac:dyDescent="0.2">
      <c r="A565" s="86" t="s">
        <v>1079</v>
      </c>
      <c r="B565" s="87" t="s">
        <v>1080</v>
      </c>
      <c r="C565" s="88" t="s">
        <v>184</v>
      </c>
      <c r="D565" s="89"/>
      <c r="E565" s="89"/>
      <c r="F565" s="108">
        <f t="shared" si="16"/>
        <v>0</v>
      </c>
      <c r="G565" s="91"/>
      <c r="H565" s="3"/>
      <c r="I565" s="3"/>
      <c r="J565" s="11"/>
      <c r="K565" s="11" t="str">
        <f t="shared" si="17"/>
        <v/>
      </c>
      <c r="S565" s="266"/>
    </row>
    <row r="566" spans="1:19" s="5" customFormat="1" hidden="1" x14ac:dyDescent="0.2">
      <c r="A566" s="86" t="s">
        <v>1081</v>
      </c>
      <c r="B566" s="87" t="s">
        <v>1082</v>
      </c>
      <c r="C566" s="88" t="s">
        <v>184</v>
      </c>
      <c r="D566" s="89"/>
      <c r="E566" s="89"/>
      <c r="F566" s="90">
        <f t="shared" si="16"/>
        <v>0</v>
      </c>
      <c r="G566" s="91"/>
      <c r="H566" s="3"/>
      <c r="I566" s="3"/>
      <c r="J566" s="11"/>
      <c r="K566" s="11" t="str">
        <f t="shared" si="17"/>
        <v/>
      </c>
      <c r="S566" s="266"/>
    </row>
    <row r="567" spans="1:19" s="5" customFormat="1" hidden="1" x14ac:dyDescent="0.2">
      <c r="A567" s="86" t="s">
        <v>1083</v>
      </c>
      <c r="B567" s="87" t="s">
        <v>1084</v>
      </c>
      <c r="C567" s="88" t="s">
        <v>184</v>
      </c>
      <c r="D567" s="89"/>
      <c r="E567" s="89"/>
      <c r="F567" s="108">
        <f t="shared" si="16"/>
        <v>0</v>
      </c>
      <c r="G567" s="91"/>
      <c r="H567" s="3"/>
      <c r="I567" s="3"/>
      <c r="J567" s="11"/>
      <c r="K567" s="11" t="str">
        <f t="shared" si="17"/>
        <v/>
      </c>
      <c r="S567" s="266"/>
    </row>
    <row r="568" spans="1:19" s="5" customFormat="1" hidden="1" x14ac:dyDescent="0.2">
      <c r="A568" s="86" t="s">
        <v>1085</v>
      </c>
      <c r="B568" s="87" t="s">
        <v>1086</v>
      </c>
      <c r="C568" s="88" t="s">
        <v>25</v>
      </c>
      <c r="D568" s="89"/>
      <c r="E568" s="89"/>
      <c r="F568" s="108">
        <f t="shared" si="16"/>
        <v>0</v>
      </c>
      <c r="G568" s="91"/>
      <c r="H568" s="3"/>
      <c r="I568" s="3"/>
      <c r="J568" s="11"/>
      <c r="K568" s="11" t="str">
        <f t="shared" si="17"/>
        <v/>
      </c>
      <c r="S568" s="266"/>
    </row>
    <row r="569" spans="1:19" s="5" customFormat="1" hidden="1" x14ac:dyDescent="0.2">
      <c r="A569" s="86" t="s">
        <v>1087</v>
      </c>
      <c r="B569" s="87" t="s">
        <v>1088</v>
      </c>
      <c r="C569" s="88" t="s">
        <v>25</v>
      </c>
      <c r="D569" s="89"/>
      <c r="E569" s="89"/>
      <c r="F569" s="90">
        <f t="shared" si="16"/>
        <v>0</v>
      </c>
      <c r="G569" s="91"/>
      <c r="H569" s="3"/>
      <c r="I569" s="3"/>
      <c r="J569" s="11"/>
      <c r="K569" s="11" t="str">
        <f t="shared" si="17"/>
        <v/>
      </c>
      <c r="S569" s="266"/>
    </row>
    <row r="570" spans="1:19" s="5" customFormat="1" hidden="1" x14ac:dyDescent="0.2">
      <c r="A570" s="86" t="s">
        <v>1089</v>
      </c>
      <c r="B570" s="87" t="s">
        <v>1090</v>
      </c>
      <c r="C570" s="88" t="s">
        <v>25</v>
      </c>
      <c r="D570" s="89"/>
      <c r="E570" s="89"/>
      <c r="F570" s="90">
        <f t="shared" si="16"/>
        <v>0</v>
      </c>
      <c r="G570" s="91"/>
      <c r="H570" s="3"/>
      <c r="I570" s="3"/>
      <c r="J570" s="11"/>
      <c r="K570" s="11" t="str">
        <f t="shared" si="17"/>
        <v/>
      </c>
      <c r="S570" s="266"/>
    </row>
    <row r="571" spans="1:19" s="5" customFormat="1" hidden="1" x14ac:dyDescent="0.2">
      <c r="A571" s="86" t="s">
        <v>1091</v>
      </c>
      <c r="B571" s="87" t="s">
        <v>1092</v>
      </c>
      <c r="C571" s="88" t="s">
        <v>25</v>
      </c>
      <c r="D571" s="89"/>
      <c r="E571" s="89"/>
      <c r="F571" s="90">
        <f t="shared" si="16"/>
        <v>0</v>
      </c>
      <c r="G571" s="91"/>
      <c r="H571" s="3"/>
      <c r="I571" s="3"/>
      <c r="J571" s="11"/>
      <c r="K571" s="11" t="str">
        <f t="shared" si="17"/>
        <v/>
      </c>
      <c r="S571" s="266"/>
    </row>
    <row r="572" spans="1:19" s="5" customFormat="1" ht="13.5" hidden="1" thickBot="1" x14ac:dyDescent="0.25">
      <c r="A572" s="86" t="s">
        <v>1093</v>
      </c>
      <c r="B572" s="87" t="s">
        <v>1094</v>
      </c>
      <c r="C572" s="88" t="s">
        <v>25</v>
      </c>
      <c r="D572" s="104"/>
      <c r="E572" s="104"/>
      <c r="F572" s="94">
        <f t="shared" si="16"/>
        <v>0</v>
      </c>
      <c r="G572" s="95"/>
      <c r="H572" s="3"/>
      <c r="I572" s="3"/>
      <c r="J572" s="11"/>
      <c r="K572" s="11" t="str">
        <f t="shared" si="17"/>
        <v/>
      </c>
      <c r="S572" s="266"/>
    </row>
    <row r="573" spans="1:19" s="5" customFormat="1" ht="13.5" hidden="1" thickBot="1" x14ac:dyDescent="0.25">
      <c r="A573" s="44" t="s">
        <v>1095</v>
      </c>
      <c r="B573" s="45" t="s">
        <v>488</v>
      </c>
      <c r="C573" s="46"/>
      <c r="D573" s="47"/>
      <c r="E573" s="47"/>
      <c r="F573" s="77"/>
      <c r="G573" s="13">
        <f>SUM(G574)</f>
        <v>0</v>
      </c>
      <c r="H573" s="6"/>
      <c r="I573" s="14">
        <f>G573</f>
        <v>0</v>
      </c>
      <c r="J573" s="11" t="s">
        <v>19</v>
      </c>
      <c r="K573" s="11" t="str">
        <f t="shared" si="17"/>
        <v/>
      </c>
      <c r="S573" s="266"/>
    </row>
    <row r="574" spans="1:19" s="5" customFormat="1" hidden="1" x14ac:dyDescent="0.2">
      <c r="A574" s="32" t="s">
        <v>1096</v>
      </c>
      <c r="B574" s="49" t="s">
        <v>1097</v>
      </c>
      <c r="C574" s="50"/>
      <c r="D574" s="51"/>
      <c r="E574" s="51"/>
      <c r="F574" s="52"/>
      <c r="G574" s="35">
        <f>SUM(F575:F604)</f>
        <v>0</v>
      </c>
      <c r="H574" s="6"/>
      <c r="I574" s="6"/>
      <c r="J574" s="11" t="s">
        <v>22</v>
      </c>
      <c r="K574" s="11" t="str">
        <f t="shared" si="17"/>
        <v/>
      </c>
      <c r="S574" s="266"/>
    </row>
    <row r="575" spans="1:19" s="5" customFormat="1" hidden="1" x14ac:dyDescent="0.2">
      <c r="A575" s="53" t="s">
        <v>1098</v>
      </c>
      <c r="B575" s="40" t="s">
        <v>1099</v>
      </c>
      <c r="C575" s="41" t="s">
        <v>25</v>
      </c>
      <c r="D575" s="42"/>
      <c r="E575" s="42"/>
      <c r="F575" s="64">
        <f t="shared" si="16"/>
        <v>0</v>
      </c>
      <c r="G575" s="55"/>
      <c r="H575" s="6"/>
      <c r="I575" s="6"/>
      <c r="J575" s="11"/>
      <c r="K575" s="11" t="str">
        <f t="shared" si="17"/>
        <v/>
      </c>
      <c r="S575" s="266"/>
    </row>
    <row r="576" spans="1:19" s="5" customFormat="1" hidden="1" x14ac:dyDescent="0.2">
      <c r="A576" s="53" t="s">
        <v>1100</v>
      </c>
      <c r="B576" s="40" t="s">
        <v>1101</v>
      </c>
      <c r="C576" s="41" t="s">
        <v>25</v>
      </c>
      <c r="D576" s="42"/>
      <c r="E576" s="42"/>
      <c r="F576" s="64">
        <f t="shared" si="16"/>
        <v>0</v>
      </c>
      <c r="G576" s="55"/>
      <c r="H576" s="6"/>
      <c r="I576" s="6"/>
      <c r="J576" s="11"/>
      <c r="K576" s="11" t="str">
        <f t="shared" si="17"/>
        <v/>
      </c>
      <c r="S576" s="266"/>
    </row>
    <row r="577" spans="1:19" s="5" customFormat="1" hidden="1" x14ac:dyDescent="0.2">
      <c r="A577" s="20" t="s">
        <v>1102</v>
      </c>
      <c r="B577" s="21" t="s">
        <v>1103</v>
      </c>
      <c r="C577" s="22" t="s">
        <v>25</v>
      </c>
      <c r="D577" s="23"/>
      <c r="E577" s="23"/>
      <c r="F577" s="24">
        <f t="shared" si="16"/>
        <v>0</v>
      </c>
      <c r="G577" s="25"/>
      <c r="H577" s="6"/>
      <c r="I577" s="6"/>
      <c r="J577" s="11"/>
      <c r="K577" s="11" t="str">
        <f t="shared" si="17"/>
        <v/>
      </c>
      <c r="S577" s="266"/>
    </row>
    <row r="578" spans="1:19" s="5" customFormat="1" hidden="1" x14ac:dyDescent="0.2">
      <c r="A578" s="20" t="s">
        <v>1104</v>
      </c>
      <c r="B578" s="21" t="s">
        <v>177</v>
      </c>
      <c r="C578" s="22" t="s">
        <v>45</v>
      </c>
      <c r="D578" s="23"/>
      <c r="E578" s="23"/>
      <c r="F578" s="24">
        <f t="shared" si="16"/>
        <v>0</v>
      </c>
      <c r="G578" s="25"/>
      <c r="H578" s="6"/>
      <c r="I578" s="6"/>
      <c r="J578" s="11"/>
      <c r="K578" s="11" t="str">
        <f t="shared" si="17"/>
        <v/>
      </c>
      <c r="S578" s="266"/>
    </row>
    <row r="579" spans="1:19" s="5" customFormat="1" hidden="1" x14ac:dyDescent="0.2">
      <c r="A579" s="20" t="s">
        <v>1105</v>
      </c>
      <c r="B579" s="21" t="s">
        <v>514</v>
      </c>
      <c r="C579" s="22" t="s">
        <v>45</v>
      </c>
      <c r="D579" s="23"/>
      <c r="E579" s="23"/>
      <c r="F579" s="24">
        <f t="shared" si="16"/>
        <v>0</v>
      </c>
      <c r="G579" s="25"/>
      <c r="H579" s="6"/>
      <c r="I579" s="6"/>
      <c r="J579" s="11"/>
      <c r="K579" s="11" t="str">
        <f t="shared" si="17"/>
        <v/>
      </c>
      <c r="S579" s="266"/>
    </row>
    <row r="580" spans="1:19" s="5" customFormat="1" hidden="1" x14ac:dyDescent="0.2">
      <c r="A580" s="20" t="s">
        <v>1106</v>
      </c>
      <c r="B580" s="21" t="s">
        <v>179</v>
      </c>
      <c r="C580" s="22" t="s">
        <v>55</v>
      </c>
      <c r="D580" s="23"/>
      <c r="E580" s="23"/>
      <c r="F580" s="24">
        <f t="shared" si="16"/>
        <v>0</v>
      </c>
      <c r="G580" s="25"/>
      <c r="H580" s="6"/>
      <c r="I580" s="6"/>
      <c r="J580" s="11"/>
      <c r="K580" s="11" t="str">
        <f t="shared" si="17"/>
        <v/>
      </c>
      <c r="S580" s="266"/>
    </row>
    <row r="581" spans="1:19" s="5" customFormat="1" hidden="1" x14ac:dyDescent="0.2">
      <c r="A581" s="20" t="s">
        <v>1107</v>
      </c>
      <c r="B581" s="21" t="s">
        <v>181</v>
      </c>
      <c r="C581" s="22" t="s">
        <v>55</v>
      </c>
      <c r="D581" s="23"/>
      <c r="E581" s="23"/>
      <c r="F581" s="24">
        <f t="shared" si="16"/>
        <v>0</v>
      </c>
      <c r="G581" s="25"/>
      <c r="H581" s="6"/>
      <c r="I581" s="6"/>
      <c r="J581" s="11"/>
      <c r="K581" s="11" t="str">
        <f t="shared" si="17"/>
        <v/>
      </c>
      <c r="S581" s="266"/>
    </row>
    <row r="582" spans="1:19" s="5" customFormat="1" hidden="1" x14ac:dyDescent="0.2">
      <c r="A582" s="20" t="s">
        <v>1108</v>
      </c>
      <c r="B582" s="21" t="s">
        <v>698</v>
      </c>
      <c r="C582" s="22" t="s">
        <v>45</v>
      </c>
      <c r="D582" s="23"/>
      <c r="E582" s="23"/>
      <c r="F582" s="24">
        <f t="shared" si="16"/>
        <v>0</v>
      </c>
      <c r="G582" s="25"/>
      <c r="H582" s="6"/>
      <c r="I582" s="6"/>
      <c r="J582" s="11"/>
      <c r="K582" s="11" t="str">
        <f t="shared" si="17"/>
        <v/>
      </c>
      <c r="S582" s="266"/>
    </row>
    <row r="583" spans="1:19" s="5" customFormat="1" hidden="1" x14ac:dyDescent="0.2">
      <c r="A583" s="20" t="s">
        <v>1109</v>
      </c>
      <c r="B583" s="21" t="s">
        <v>1110</v>
      </c>
      <c r="C583" s="22" t="s">
        <v>184</v>
      </c>
      <c r="D583" s="23"/>
      <c r="E583" s="23"/>
      <c r="F583" s="24">
        <f t="shared" si="16"/>
        <v>0</v>
      </c>
      <c r="G583" s="25"/>
      <c r="H583" s="6"/>
      <c r="I583" s="6"/>
      <c r="J583" s="11"/>
      <c r="K583" s="11" t="str">
        <f t="shared" si="17"/>
        <v/>
      </c>
      <c r="S583" s="266"/>
    </row>
    <row r="584" spans="1:19" s="5" customFormat="1" hidden="1" x14ac:dyDescent="0.2">
      <c r="A584" s="20" t="s">
        <v>1111</v>
      </c>
      <c r="B584" s="21" t="s">
        <v>1112</v>
      </c>
      <c r="C584" s="22" t="s">
        <v>184</v>
      </c>
      <c r="D584" s="23"/>
      <c r="E584" s="23"/>
      <c r="F584" s="24">
        <f t="shared" si="16"/>
        <v>0</v>
      </c>
      <c r="G584" s="25"/>
      <c r="H584" s="6"/>
      <c r="I584" s="6"/>
      <c r="J584" s="11"/>
      <c r="K584" s="11" t="str">
        <f t="shared" si="17"/>
        <v/>
      </c>
      <c r="S584" s="266"/>
    </row>
    <row r="585" spans="1:19" s="5" customFormat="1" hidden="1" x14ac:dyDescent="0.2">
      <c r="A585" s="20" t="s">
        <v>1113</v>
      </c>
      <c r="B585" s="21" t="s">
        <v>1114</v>
      </c>
      <c r="C585" s="22" t="s">
        <v>184</v>
      </c>
      <c r="D585" s="23"/>
      <c r="E585" s="23"/>
      <c r="F585" s="24">
        <f t="shared" si="16"/>
        <v>0</v>
      </c>
      <c r="G585" s="25"/>
      <c r="H585" s="6"/>
      <c r="I585" s="6"/>
      <c r="J585" s="11"/>
      <c r="K585" s="11" t="str">
        <f t="shared" si="17"/>
        <v/>
      </c>
      <c r="S585" s="266"/>
    </row>
    <row r="586" spans="1:19" s="5" customFormat="1" hidden="1" x14ac:dyDescent="0.2">
      <c r="A586" s="20" t="s">
        <v>1115</v>
      </c>
      <c r="B586" s="21" t="s">
        <v>1116</v>
      </c>
      <c r="C586" s="22" t="s">
        <v>25</v>
      </c>
      <c r="D586" s="23"/>
      <c r="E586" s="23"/>
      <c r="F586" s="24">
        <f t="shared" si="16"/>
        <v>0</v>
      </c>
      <c r="G586" s="25"/>
      <c r="H586" s="6"/>
      <c r="I586" s="6"/>
      <c r="J586" s="11"/>
      <c r="K586" s="11" t="str">
        <f t="shared" si="17"/>
        <v/>
      </c>
      <c r="S586" s="266"/>
    </row>
    <row r="587" spans="1:19" s="5" customFormat="1" hidden="1" x14ac:dyDescent="0.2">
      <c r="A587" s="20" t="s">
        <v>1117</v>
      </c>
      <c r="B587" s="21" t="s">
        <v>1118</v>
      </c>
      <c r="C587" s="22" t="s">
        <v>25</v>
      </c>
      <c r="D587" s="23"/>
      <c r="E587" s="23"/>
      <c r="F587" s="24">
        <f t="shared" si="16"/>
        <v>0</v>
      </c>
      <c r="G587" s="25"/>
      <c r="H587" s="6"/>
      <c r="I587" s="6"/>
      <c r="J587" s="11"/>
      <c r="K587" s="11" t="str">
        <f t="shared" si="17"/>
        <v/>
      </c>
      <c r="S587" s="266"/>
    </row>
    <row r="588" spans="1:19" s="5" customFormat="1" hidden="1" x14ac:dyDescent="0.2">
      <c r="A588" s="20" t="s">
        <v>1119</v>
      </c>
      <c r="B588" s="21" t="s">
        <v>1120</v>
      </c>
      <c r="C588" s="22" t="s">
        <v>184</v>
      </c>
      <c r="D588" s="23"/>
      <c r="E588" s="23"/>
      <c r="F588" s="24">
        <f t="shared" si="16"/>
        <v>0</v>
      </c>
      <c r="G588" s="25"/>
      <c r="H588" s="6"/>
      <c r="I588" s="6"/>
      <c r="J588" s="11"/>
      <c r="K588" s="11" t="str">
        <f t="shared" si="17"/>
        <v/>
      </c>
      <c r="S588" s="266"/>
    </row>
    <row r="589" spans="1:19" s="5" customFormat="1" hidden="1" x14ac:dyDescent="0.2">
      <c r="A589" s="20" t="s">
        <v>1121</v>
      </c>
      <c r="B589" s="21" t="s">
        <v>1122</v>
      </c>
      <c r="C589" s="22" t="s">
        <v>45</v>
      </c>
      <c r="D589" s="23"/>
      <c r="E589" s="23"/>
      <c r="F589" s="24">
        <f t="shared" si="16"/>
        <v>0</v>
      </c>
      <c r="G589" s="25"/>
      <c r="H589" s="6"/>
      <c r="I589" s="6"/>
      <c r="J589" s="11"/>
      <c r="K589" s="11" t="str">
        <f t="shared" si="17"/>
        <v/>
      </c>
      <c r="S589" s="266"/>
    </row>
    <row r="590" spans="1:19" s="5" customFormat="1" hidden="1" x14ac:dyDescent="0.2">
      <c r="A590" s="20" t="s">
        <v>1123</v>
      </c>
      <c r="B590" s="21" t="s">
        <v>1124</v>
      </c>
      <c r="C590" s="22" t="s">
        <v>45</v>
      </c>
      <c r="D590" s="23"/>
      <c r="E590" s="23"/>
      <c r="F590" s="24">
        <f t="shared" si="16"/>
        <v>0</v>
      </c>
      <c r="G590" s="25"/>
      <c r="H590" s="6"/>
      <c r="I590" s="6"/>
      <c r="J590" s="11"/>
      <c r="K590" s="11" t="str">
        <f t="shared" si="17"/>
        <v/>
      </c>
      <c r="S590" s="266"/>
    </row>
    <row r="591" spans="1:19" s="5" customFormat="1" hidden="1" x14ac:dyDescent="0.2">
      <c r="A591" s="20" t="s">
        <v>1125</v>
      </c>
      <c r="B591" s="21" t="s">
        <v>1126</v>
      </c>
      <c r="C591" s="22" t="s">
        <v>184</v>
      </c>
      <c r="D591" s="23"/>
      <c r="E591" s="23"/>
      <c r="F591" s="24">
        <f t="shared" si="16"/>
        <v>0</v>
      </c>
      <c r="G591" s="25"/>
      <c r="H591" s="6"/>
      <c r="I591" s="6"/>
      <c r="J591" s="11"/>
      <c r="K591" s="11" t="str">
        <f t="shared" si="17"/>
        <v/>
      </c>
      <c r="S591" s="266"/>
    </row>
    <row r="592" spans="1:19" s="5" customFormat="1" hidden="1" x14ac:dyDescent="0.2">
      <c r="A592" s="20" t="s">
        <v>1127</v>
      </c>
      <c r="B592" s="21" t="s">
        <v>1128</v>
      </c>
      <c r="C592" s="22" t="s">
        <v>45</v>
      </c>
      <c r="D592" s="23"/>
      <c r="E592" s="23"/>
      <c r="F592" s="24">
        <f t="shared" si="16"/>
        <v>0</v>
      </c>
      <c r="G592" s="25"/>
      <c r="H592" s="6"/>
      <c r="I592" s="6"/>
      <c r="J592" s="11"/>
      <c r="K592" s="11" t="str">
        <f t="shared" si="17"/>
        <v/>
      </c>
      <c r="S592" s="266"/>
    </row>
    <row r="593" spans="1:20" s="5" customFormat="1" hidden="1" x14ac:dyDescent="0.2">
      <c r="A593" s="20" t="s">
        <v>1129</v>
      </c>
      <c r="B593" s="21" t="s">
        <v>1130</v>
      </c>
      <c r="C593" s="22" t="s">
        <v>45</v>
      </c>
      <c r="D593" s="23"/>
      <c r="E593" s="23"/>
      <c r="F593" s="24">
        <f t="shared" si="16"/>
        <v>0</v>
      </c>
      <c r="G593" s="25"/>
      <c r="H593" s="6"/>
      <c r="I593" s="6"/>
      <c r="J593" s="11"/>
      <c r="K593" s="11" t="str">
        <f t="shared" si="17"/>
        <v/>
      </c>
      <c r="S593" s="266"/>
    </row>
    <row r="594" spans="1:20" s="5" customFormat="1" ht="25.5" hidden="1" x14ac:dyDescent="0.2">
      <c r="A594" s="20" t="s">
        <v>1131</v>
      </c>
      <c r="B594" s="40" t="s">
        <v>1132</v>
      </c>
      <c r="C594" s="22" t="s">
        <v>184</v>
      </c>
      <c r="D594" s="23"/>
      <c r="E594" s="23"/>
      <c r="F594" s="24">
        <f t="shared" si="16"/>
        <v>0</v>
      </c>
      <c r="G594" s="25"/>
      <c r="H594" s="6"/>
      <c r="I594" s="6"/>
      <c r="J594" s="11"/>
      <c r="K594" s="11" t="str">
        <f t="shared" si="17"/>
        <v/>
      </c>
      <c r="S594" s="266"/>
    </row>
    <row r="595" spans="1:20" s="5" customFormat="1" hidden="1" x14ac:dyDescent="0.2">
      <c r="A595" s="20" t="s">
        <v>1133</v>
      </c>
      <c r="B595" s="21" t="s">
        <v>1134</v>
      </c>
      <c r="C595" s="22" t="s">
        <v>184</v>
      </c>
      <c r="D595" s="23"/>
      <c r="E595" s="23"/>
      <c r="F595" s="24">
        <f t="shared" si="16"/>
        <v>0</v>
      </c>
      <c r="G595" s="25"/>
      <c r="H595" s="6"/>
      <c r="I595" s="6"/>
      <c r="J595" s="11"/>
      <c r="K595" s="11" t="str">
        <f t="shared" si="17"/>
        <v/>
      </c>
      <c r="S595" s="266"/>
    </row>
    <row r="596" spans="1:20" s="5" customFormat="1" hidden="1" x14ac:dyDescent="0.2">
      <c r="A596" s="20" t="s">
        <v>1135</v>
      </c>
      <c r="B596" s="21" t="s">
        <v>1136</v>
      </c>
      <c r="C596" s="22" t="s">
        <v>184</v>
      </c>
      <c r="D596" s="23"/>
      <c r="E596" s="23"/>
      <c r="F596" s="24">
        <f t="shared" si="16"/>
        <v>0</v>
      </c>
      <c r="G596" s="25"/>
      <c r="H596" s="6"/>
      <c r="I596" s="6"/>
      <c r="J596" s="11"/>
      <c r="K596" s="11" t="str">
        <f t="shared" si="17"/>
        <v/>
      </c>
      <c r="S596" s="266"/>
    </row>
    <row r="597" spans="1:20" s="5" customFormat="1" hidden="1" x14ac:dyDescent="0.2">
      <c r="A597" s="20" t="s">
        <v>1137</v>
      </c>
      <c r="B597" s="21" t="s">
        <v>1138</v>
      </c>
      <c r="C597" s="22" t="s">
        <v>25</v>
      </c>
      <c r="D597" s="23"/>
      <c r="E597" s="23"/>
      <c r="F597" s="24">
        <f t="shared" si="16"/>
        <v>0</v>
      </c>
      <c r="G597" s="25"/>
      <c r="H597" s="6"/>
      <c r="I597" s="6"/>
      <c r="J597" s="11"/>
      <c r="K597" s="11" t="str">
        <f t="shared" si="17"/>
        <v/>
      </c>
      <c r="S597" s="266"/>
    </row>
    <row r="598" spans="1:20" s="5" customFormat="1" hidden="1" x14ac:dyDescent="0.2">
      <c r="A598" s="20" t="s">
        <v>1139</v>
      </c>
      <c r="B598" s="21" t="s">
        <v>1140</v>
      </c>
      <c r="C598" s="22" t="s">
        <v>45</v>
      </c>
      <c r="D598" s="23"/>
      <c r="E598" s="23"/>
      <c r="F598" s="24">
        <f t="shared" si="16"/>
        <v>0</v>
      </c>
      <c r="G598" s="25"/>
      <c r="H598" s="6"/>
      <c r="I598" s="6"/>
      <c r="J598" s="11"/>
      <c r="K598" s="11" t="str">
        <f t="shared" si="17"/>
        <v/>
      </c>
      <c r="S598" s="266"/>
    </row>
    <row r="599" spans="1:20" s="5" customFormat="1" hidden="1" x14ac:dyDescent="0.2">
      <c r="A599" s="20" t="s">
        <v>1141</v>
      </c>
      <c r="B599" s="21" t="s">
        <v>1142</v>
      </c>
      <c r="C599" s="22" t="s">
        <v>25</v>
      </c>
      <c r="D599" s="23"/>
      <c r="E599" s="23"/>
      <c r="F599" s="24">
        <f t="shared" ref="F599:F604" si="18">IF($D599=0,0,ROUND($D599*$E599,2))</f>
        <v>0</v>
      </c>
      <c r="G599" s="25"/>
      <c r="H599" s="6"/>
      <c r="I599" s="6"/>
      <c r="J599" s="11"/>
      <c r="K599" s="11" t="str">
        <f t="shared" si="17"/>
        <v/>
      </c>
      <c r="S599" s="266"/>
    </row>
    <row r="600" spans="1:20" s="5" customFormat="1" hidden="1" x14ac:dyDescent="0.2">
      <c r="A600" s="20" t="s">
        <v>1143</v>
      </c>
      <c r="B600" s="21" t="s">
        <v>1144</v>
      </c>
      <c r="C600" s="22" t="s">
        <v>25</v>
      </c>
      <c r="D600" s="23"/>
      <c r="E600" s="23"/>
      <c r="F600" s="24">
        <f t="shared" si="18"/>
        <v>0</v>
      </c>
      <c r="G600" s="25"/>
      <c r="H600" s="6"/>
      <c r="I600" s="6"/>
      <c r="J600" s="11"/>
      <c r="K600" s="11" t="str">
        <f t="shared" si="17"/>
        <v/>
      </c>
      <c r="S600" s="266"/>
    </row>
    <row r="601" spans="1:20" s="5" customFormat="1" hidden="1" x14ac:dyDescent="0.2">
      <c r="A601" s="20" t="s">
        <v>1145</v>
      </c>
      <c r="B601" s="21" t="s">
        <v>1146</v>
      </c>
      <c r="C601" s="22" t="s">
        <v>25</v>
      </c>
      <c r="D601" s="23"/>
      <c r="E601" s="23"/>
      <c r="F601" s="24">
        <f t="shared" si="18"/>
        <v>0</v>
      </c>
      <c r="G601" s="25"/>
      <c r="H601" s="6"/>
      <c r="I601" s="6"/>
      <c r="J601" s="11"/>
      <c r="K601" s="11" t="str">
        <f t="shared" si="17"/>
        <v/>
      </c>
      <c r="S601" s="266"/>
    </row>
    <row r="602" spans="1:20" s="5" customFormat="1" hidden="1" x14ac:dyDescent="0.2">
      <c r="A602" s="20" t="s">
        <v>1147</v>
      </c>
      <c r="B602" s="21" t="s">
        <v>1148</v>
      </c>
      <c r="C602" s="22" t="s">
        <v>184</v>
      </c>
      <c r="D602" s="23"/>
      <c r="E602" s="23"/>
      <c r="F602" s="24">
        <f t="shared" si="18"/>
        <v>0</v>
      </c>
      <c r="G602" s="25"/>
      <c r="H602" s="6"/>
      <c r="I602" s="6"/>
      <c r="J602" s="11"/>
      <c r="K602" s="11" t="str">
        <f t="shared" si="17"/>
        <v/>
      </c>
      <c r="S602" s="266"/>
    </row>
    <row r="603" spans="1:20" s="5" customFormat="1" hidden="1" x14ac:dyDescent="0.2">
      <c r="A603" s="20" t="s">
        <v>1149</v>
      </c>
      <c r="B603" s="40" t="s">
        <v>1150</v>
      </c>
      <c r="C603" s="22" t="s">
        <v>184</v>
      </c>
      <c r="D603" s="23"/>
      <c r="E603" s="23"/>
      <c r="F603" s="24">
        <f t="shared" si="18"/>
        <v>0</v>
      </c>
      <c r="G603" s="25"/>
      <c r="H603" s="6"/>
      <c r="I603" s="6"/>
      <c r="J603" s="11"/>
      <c r="K603" s="11" t="str">
        <f t="shared" si="17"/>
        <v/>
      </c>
      <c r="S603" s="266"/>
    </row>
    <row r="604" spans="1:20" s="5" customFormat="1" hidden="1" x14ac:dyDescent="0.2">
      <c r="A604" s="20" t="s">
        <v>1151</v>
      </c>
      <c r="B604" s="40" t="s">
        <v>1152</v>
      </c>
      <c r="C604" s="22" t="s">
        <v>1153</v>
      </c>
      <c r="D604" s="23"/>
      <c r="E604" s="23"/>
      <c r="F604" s="24">
        <f t="shared" si="18"/>
        <v>0</v>
      </c>
      <c r="G604" s="109"/>
      <c r="H604" s="6"/>
      <c r="I604" s="6"/>
      <c r="J604" s="11"/>
      <c r="K604" s="11" t="str">
        <f t="shared" si="17"/>
        <v/>
      </c>
      <c r="S604" s="266"/>
    </row>
    <row r="605" spans="1:20" ht="13.5" thickBot="1" x14ac:dyDescent="0.25">
      <c r="A605" s="110"/>
      <c r="C605" s="112"/>
      <c r="G605" s="114"/>
      <c r="I605" s="6"/>
      <c r="J605" s="11"/>
      <c r="K605" s="11" t="str">
        <f>IF(G605&gt;0,"X",IF(F605&gt;0,"X",""))</f>
        <v/>
      </c>
      <c r="S605" s="274">
        <v>23.12</v>
      </c>
      <c r="T605" s="273">
        <v>23.12</v>
      </c>
    </row>
    <row r="606" spans="1:20" ht="13.5" thickBot="1" x14ac:dyDescent="0.25">
      <c r="A606" s="147"/>
      <c r="B606" s="148"/>
      <c r="C606" s="46"/>
      <c r="D606" s="77"/>
      <c r="E606" s="264" t="s">
        <v>1154</v>
      </c>
      <c r="F606" s="149"/>
      <c r="G606" s="149">
        <f>G19+G322+G340+G407+G501</f>
        <v>2105456.7000000002</v>
      </c>
      <c r="I606" s="115">
        <f>SUM(I19:I573)</f>
        <v>2105456.7000000002</v>
      </c>
      <c r="J606" s="11" t="s">
        <v>19</v>
      </c>
      <c r="K606" s="11" t="str">
        <f>IF(G606&gt;0,"X",IF(F606&gt;0,"X",""))</f>
        <v>X</v>
      </c>
    </row>
    <row r="607" spans="1:20" x14ac:dyDescent="0.2">
      <c r="A607" s="113"/>
      <c r="B607" s="265"/>
      <c r="C607" s="113"/>
      <c r="D607" s="113"/>
      <c r="E607" s="113"/>
      <c r="F607" s="113"/>
      <c r="G607" s="113"/>
      <c r="K607" s="11" t="str">
        <f>IF(G607&gt;0,"X",IF(F607&gt;0,"X",""))</f>
        <v/>
      </c>
    </row>
    <row r="608" spans="1:20" x14ac:dyDescent="0.2">
      <c r="A608" s="113"/>
      <c r="B608" s="265"/>
      <c r="C608" s="113"/>
      <c r="D608" s="113"/>
      <c r="E608" s="113"/>
      <c r="F608" s="275"/>
      <c r="G608" s="113"/>
    </row>
    <row r="609" spans="1:17" x14ac:dyDescent="0.2">
      <c r="A609" s="304" t="s">
        <v>1198</v>
      </c>
      <c r="B609" s="304"/>
      <c r="C609" s="304"/>
      <c r="D609" s="304"/>
      <c r="E609" s="304"/>
      <c r="F609" s="304"/>
      <c r="G609" s="304"/>
      <c r="H609" s="276"/>
      <c r="I609" s="276"/>
      <c r="J609" s="276"/>
      <c r="K609" s="276"/>
      <c r="L609" s="276"/>
      <c r="M609" s="276"/>
      <c r="N609" s="276"/>
      <c r="O609" s="276"/>
      <c r="P609" s="276"/>
      <c r="Q609" s="276"/>
    </row>
    <row r="610" spans="1:17" x14ac:dyDescent="0.2">
      <c r="A610" s="304" t="s">
        <v>1198</v>
      </c>
      <c r="B610" s="304"/>
      <c r="C610" s="304"/>
      <c r="D610" s="304"/>
      <c r="E610" s="304"/>
      <c r="F610" s="304"/>
      <c r="G610" s="304"/>
    </row>
    <row r="611" spans="1:17" x14ac:dyDescent="0.2">
      <c r="A611" s="304" t="s">
        <v>1198</v>
      </c>
      <c r="B611" s="304"/>
      <c r="C611" s="304"/>
      <c r="D611" s="304"/>
      <c r="E611" s="304"/>
      <c r="F611" s="304"/>
      <c r="G611" s="304"/>
    </row>
    <row r="612" spans="1:17" x14ac:dyDescent="0.2">
      <c r="A612" s="304" t="s">
        <v>1198</v>
      </c>
      <c r="B612" s="304"/>
      <c r="C612" s="304"/>
      <c r="D612" s="304"/>
      <c r="E612" s="304"/>
      <c r="F612" s="304"/>
      <c r="G612" s="304"/>
    </row>
    <row r="613" spans="1:17" x14ac:dyDescent="0.2">
      <c r="A613" s="304" t="s">
        <v>1198</v>
      </c>
      <c r="B613" s="304"/>
      <c r="C613" s="304"/>
      <c r="D613" s="304"/>
      <c r="E613" s="304"/>
      <c r="F613" s="304"/>
      <c r="G613" s="304"/>
    </row>
    <row r="614" spans="1:17" x14ac:dyDescent="0.2">
      <c r="A614" s="113"/>
      <c r="B614" s="265"/>
      <c r="C614" s="113"/>
      <c r="D614" s="113"/>
      <c r="E614" s="113"/>
      <c r="F614" s="113"/>
      <c r="G614" s="113"/>
    </row>
  </sheetData>
  <sheetProtection password="EE6F" sheet="1" formatCells="0" formatColumns="0" formatRows="0" insertColumns="0" insertRows="0" insertHyperlinks="0" deleteColumns="0" deleteRows="0" selectLockedCells="1" sort="0" autoFilter="0" pivotTables="0"/>
  <autoFilter ref="A18:Q604">
    <filterColumn colId="10">
      <customFilters>
        <customFilter operator="notEqual" val=" "/>
      </customFilters>
    </filterColumn>
  </autoFilter>
  <mergeCells count="17">
    <mergeCell ref="F15:G15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G11"/>
    <mergeCell ref="A613:G613"/>
    <mergeCell ref="A609:G609"/>
    <mergeCell ref="A610:G610"/>
    <mergeCell ref="A611:G611"/>
    <mergeCell ref="A612:G612"/>
  </mergeCells>
  <dataValidations count="2">
    <dataValidation type="custom" allowBlank="1" showErrorMessage="1" errorTitle="&lt; = VALOR BASE" sqref="S22">
      <formula1>S22&lt;=T22</formula1>
    </dataValidation>
    <dataValidation type="custom" allowBlank="1" showInputMessage="1" showErrorMessage="1" errorTitle="&lt; = VALOR BASE" sqref="S331:S605">
      <formula1>S331&lt;=T331</formula1>
    </dataValidation>
  </dataValidations>
  <pageMargins left="0.78740157480314965" right="0.78740157480314965" top="0.98425196850393704" bottom="0.98425196850393704" header="0.51181102362204722" footer="0.51181102362204722"/>
  <pageSetup paperSize="9" scale="67" fitToHeight="0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abSelected="1" workbookViewId="0">
      <selection activeCell="F76" sqref="F76"/>
    </sheetView>
  </sheetViews>
  <sheetFormatPr defaultRowHeight="12.75" x14ac:dyDescent="0.2"/>
  <cols>
    <col min="1" max="1" width="11.28515625" style="277" customWidth="1"/>
    <col min="2" max="2" width="40.5703125" style="277" customWidth="1"/>
    <col min="3" max="3" width="3.28515625" style="277" bestFit="1" customWidth="1"/>
    <col min="4" max="9" width="10.7109375" style="277" customWidth="1"/>
    <col min="10" max="15" width="10.7109375" style="277" hidden="1" customWidth="1"/>
    <col min="16" max="16" width="10.7109375" style="277" customWidth="1"/>
    <col min="17" max="17" width="7.28515625" style="277" bestFit="1" customWidth="1"/>
    <col min="18" max="18" width="9.140625" style="277"/>
    <col min="19" max="19" width="5" style="277" customWidth="1"/>
    <col min="20" max="256" width="9.140625" style="277"/>
    <col min="257" max="257" width="11.28515625" style="277" customWidth="1"/>
    <col min="258" max="258" width="67.7109375" style="277" bestFit="1" customWidth="1"/>
    <col min="259" max="259" width="3.28515625" style="277" bestFit="1" customWidth="1"/>
    <col min="260" max="267" width="10.7109375" style="277" customWidth="1"/>
    <col min="268" max="271" width="0" style="277" hidden="1" customWidth="1"/>
    <col min="272" max="272" width="10.7109375" style="277" customWidth="1"/>
    <col min="273" max="273" width="7.28515625" style="277" bestFit="1" customWidth="1"/>
    <col min="274" max="512" width="9.140625" style="277"/>
    <col min="513" max="513" width="11.28515625" style="277" customWidth="1"/>
    <col min="514" max="514" width="67.7109375" style="277" bestFit="1" customWidth="1"/>
    <col min="515" max="515" width="3.28515625" style="277" bestFit="1" customWidth="1"/>
    <col min="516" max="523" width="10.7109375" style="277" customWidth="1"/>
    <col min="524" max="527" width="0" style="277" hidden="1" customWidth="1"/>
    <col min="528" max="528" width="10.7109375" style="277" customWidth="1"/>
    <col min="529" max="529" width="7.28515625" style="277" bestFit="1" customWidth="1"/>
    <col min="530" max="768" width="9.140625" style="277"/>
    <col min="769" max="769" width="11.28515625" style="277" customWidth="1"/>
    <col min="770" max="770" width="67.7109375" style="277" bestFit="1" customWidth="1"/>
    <col min="771" max="771" width="3.28515625" style="277" bestFit="1" customWidth="1"/>
    <col min="772" max="779" width="10.7109375" style="277" customWidth="1"/>
    <col min="780" max="783" width="0" style="277" hidden="1" customWidth="1"/>
    <col min="784" max="784" width="10.7109375" style="277" customWidth="1"/>
    <col min="785" max="785" width="7.28515625" style="277" bestFit="1" customWidth="1"/>
    <col min="786" max="1024" width="9.140625" style="277"/>
    <col min="1025" max="1025" width="11.28515625" style="277" customWidth="1"/>
    <col min="1026" max="1026" width="67.7109375" style="277" bestFit="1" customWidth="1"/>
    <col min="1027" max="1027" width="3.28515625" style="277" bestFit="1" customWidth="1"/>
    <col min="1028" max="1035" width="10.7109375" style="277" customWidth="1"/>
    <col min="1036" max="1039" width="0" style="277" hidden="1" customWidth="1"/>
    <col min="1040" max="1040" width="10.7109375" style="277" customWidth="1"/>
    <col min="1041" max="1041" width="7.28515625" style="277" bestFit="1" customWidth="1"/>
    <col min="1042" max="1280" width="9.140625" style="277"/>
    <col min="1281" max="1281" width="11.28515625" style="277" customWidth="1"/>
    <col min="1282" max="1282" width="67.7109375" style="277" bestFit="1" customWidth="1"/>
    <col min="1283" max="1283" width="3.28515625" style="277" bestFit="1" customWidth="1"/>
    <col min="1284" max="1291" width="10.7109375" style="277" customWidth="1"/>
    <col min="1292" max="1295" width="0" style="277" hidden="1" customWidth="1"/>
    <col min="1296" max="1296" width="10.7109375" style="277" customWidth="1"/>
    <col min="1297" max="1297" width="7.28515625" style="277" bestFit="1" customWidth="1"/>
    <col min="1298" max="1536" width="9.140625" style="277"/>
    <col min="1537" max="1537" width="11.28515625" style="277" customWidth="1"/>
    <col min="1538" max="1538" width="67.7109375" style="277" bestFit="1" customWidth="1"/>
    <col min="1539" max="1539" width="3.28515625" style="277" bestFit="1" customWidth="1"/>
    <col min="1540" max="1547" width="10.7109375" style="277" customWidth="1"/>
    <col min="1548" max="1551" width="0" style="277" hidden="1" customWidth="1"/>
    <col min="1552" max="1552" width="10.7109375" style="277" customWidth="1"/>
    <col min="1553" max="1553" width="7.28515625" style="277" bestFit="1" customWidth="1"/>
    <col min="1554" max="1792" width="9.140625" style="277"/>
    <col min="1793" max="1793" width="11.28515625" style="277" customWidth="1"/>
    <col min="1794" max="1794" width="67.7109375" style="277" bestFit="1" customWidth="1"/>
    <col min="1795" max="1795" width="3.28515625" style="277" bestFit="1" customWidth="1"/>
    <col min="1796" max="1803" width="10.7109375" style="277" customWidth="1"/>
    <col min="1804" max="1807" width="0" style="277" hidden="1" customWidth="1"/>
    <col min="1808" max="1808" width="10.7109375" style="277" customWidth="1"/>
    <col min="1809" max="1809" width="7.28515625" style="277" bestFit="1" customWidth="1"/>
    <col min="1810" max="2048" width="9.140625" style="277"/>
    <col min="2049" max="2049" width="11.28515625" style="277" customWidth="1"/>
    <col min="2050" max="2050" width="67.7109375" style="277" bestFit="1" customWidth="1"/>
    <col min="2051" max="2051" width="3.28515625" style="277" bestFit="1" customWidth="1"/>
    <col min="2052" max="2059" width="10.7109375" style="277" customWidth="1"/>
    <col min="2060" max="2063" width="0" style="277" hidden="1" customWidth="1"/>
    <col min="2064" max="2064" width="10.7109375" style="277" customWidth="1"/>
    <col min="2065" max="2065" width="7.28515625" style="277" bestFit="1" customWidth="1"/>
    <col min="2066" max="2304" width="9.140625" style="277"/>
    <col min="2305" max="2305" width="11.28515625" style="277" customWidth="1"/>
    <col min="2306" max="2306" width="67.7109375" style="277" bestFit="1" customWidth="1"/>
    <col min="2307" max="2307" width="3.28515625" style="277" bestFit="1" customWidth="1"/>
    <col min="2308" max="2315" width="10.7109375" style="277" customWidth="1"/>
    <col min="2316" max="2319" width="0" style="277" hidden="1" customWidth="1"/>
    <col min="2320" max="2320" width="10.7109375" style="277" customWidth="1"/>
    <col min="2321" max="2321" width="7.28515625" style="277" bestFit="1" customWidth="1"/>
    <col min="2322" max="2560" width="9.140625" style="277"/>
    <col min="2561" max="2561" width="11.28515625" style="277" customWidth="1"/>
    <col min="2562" max="2562" width="67.7109375" style="277" bestFit="1" customWidth="1"/>
    <col min="2563" max="2563" width="3.28515625" style="277" bestFit="1" customWidth="1"/>
    <col min="2564" max="2571" width="10.7109375" style="277" customWidth="1"/>
    <col min="2572" max="2575" width="0" style="277" hidden="1" customWidth="1"/>
    <col min="2576" max="2576" width="10.7109375" style="277" customWidth="1"/>
    <col min="2577" max="2577" width="7.28515625" style="277" bestFit="1" customWidth="1"/>
    <col min="2578" max="2816" width="9.140625" style="277"/>
    <col min="2817" max="2817" width="11.28515625" style="277" customWidth="1"/>
    <col min="2818" max="2818" width="67.7109375" style="277" bestFit="1" customWidth="1"/>
    <col min="2819" max="2819" width="3.28515625" style="277" bestFit="1" customWidth="1"/>
    <col min="2820" max="2827" width="10.7109375" style="277" customWidth="1"/>
    <col min="2828" max="2831" width="0" style="277" hidden="1" customWidth="1"/>
    <col min="2832" max="2832" width="10.7109375" style="277" customWidth="1"/>
    <col min="2833" max="2833" width="7.28515625" style="277" bestFit="1" customWidth="1"/>
    <col min="2834" max="3072" width="9.140625" style="277"/>
    <col min="3073" max="3073" width="11.28515625" style="277" customWidth="1"/>
    <col min="3074" max="3074" width="67.7109375" style="277" bestFit="1" customWidth="1"/>
    <col min="3075" max="3075" width="3.28515625" style="277" bestFit="1" customWidth="1"/>
    <col min="3076" max="3083" width="10.7109375" style="277" customWidth="1"/>
    <col min="3084" max="3087" width="0" style="277" hidden="1" customWidth="1"/>
    <col min="3088" max="3088" width="10.7109375" style="277" customWidth="1"/>
    <col min="3089" max="3089" width="7.28515625" style="277" bestFit="1" customWidth="1"/>
    <col min="3090" max="3328" width="9.140625" style="277"/>
    <col min="3329" max="3329" width="11.28515625" style="277" customWidth="1"/>
    <col min="3330" max="3330" width="67.7109375" style="277" bestFit="1" customWidth="1"/>
    <col min="3331" max="3331" width="3.28515625" style="277" bestFit="1" customWidth="1"/>
    <col min="3332" max="3339" width="10.7109375" style="277" customWidth="1"/>
    <col min="3340" max="3343" width="0" style="277" hidden="1" customWidth="1"/>
    <col min="3344" max="3344" width="10.7109375" style="277" customWidth="1"/>
    <col min="3345" max="3345" width="7.28515625" style="277" bestFit="1" customWidth="1"/>
    <col min="3346" max="3584" width="9.140625" style="277"/>
    <col min="3585" max="3585" width="11.28515625" style="277" customWidth="1"/>
    <col min="3586" max="3586" width="67.7109375" style="277" bestFit="1" customWidth="1"/>
    <col min="3587" max="3587" width="3.28515625" style="277" bestFit="1" customWidth="1"/>
    <col min="3588" max="3595" width="10.7109375" style="277" customWidth="1"/>
    <col min="3596" max="3599" width="0" style="277" hidden="1" customWidth="1"/>
    <col min="3600" max="3600" width="10.7109375" style="277" customWidth="1"/>
    <col min="3601" max="3601" width="7.28515625" style="277" bestFit="1" customWidth="1"/>
    <col min="3602" max="3840" width="9.140625" style="277"/>
    <col min="3841" max="3841" width="11.28515625" style="277" customWidth="1"/>
    <col min="3842" max="3842" width="67.7109375" style="277" bestFit="1" customWidth="1"/>
    <col min="3843" max="3843" width="3.28515625" style="277" bestFit="1" customWidth="1"/>
    <col min="3844" max="3851" width="10.7109375" style="277" customWidth="1"/>
    <col min="3852" max="3855" width="0" style="277" hidden="1" customWidth="1"/>
    <col min="3856" max="3856" width="10.7109375" style="277" customWidth="1"/>
    <col min="3857" max="3857" width="7.28515625" style="277" bestFit="1" customWidth="1"/>
    <col min="3858" max="4096" width="9.140625" style="277"/>
    <col min="4097" max="4097" width="11.28515625" style="277" customWidth="1"/>
    <col min="4098" max="4098" width="67.7109375" style="277" bestFit="1" customWidth="1"/>
    <col min="4099" max="4099" width="3.28515625" style="277" bestFit="1" customWidth="1"/>
    <col min="4100" max="4107" width="10.7109375" style="277" customWidth="1"/>
    <col min="4108" max="4111" width="0" style="277" hidden="1" customWidth="1"/>
    <col min="4112" max="4112" width="10.7109375" style="277" customWidth="1"/>
    <col min="4113" max="4113" width="7.28515625" style="277" bestFit="1" customWidth="1"/>
    <col min="4114" max="4352" width="9.140625" style="277"/>
    <col min="4353" max="4353" width="11.28515625" style="277" customWidth="1"/>
    <col min="4354" max="4354" width="67.7109375" style="277" bestFit="1" customWidth="1"/>
    <col min="4355" max="4355" width="3.28515625" style="277" bestFit="1" customWidth="1"/>
    <col min="4356" max="4363" width="10.7109375" style="277" customWidth="1"/>
    <col min="4364" max="4367" width="0" style="277" hidden="1" customWidth="1"/>
    <col min="4368" max="4368" width="10.7109375" style="277" customWidth="1"/>
    <col min="4369" max="4369" width="7.28515625" style="277" bestFit="1" customWidth="1"/>
    <col min="4370" max="4608" width="9.140625" style="277"/>
    <col min="4609" max="4609" width="11.28515625" style="277" customWidth="1"/>
    <col min="4610" max="4610" width="67.7109375" style="277" bestFit="1" customWidth="1"/>
    <col min="4611" max="4611" width="3.28515625" style="277" bestFit="1" customWidth="1"/>
    <col min="4612" max="4619" width="10.7109375" style="277" customWidth="1"/>
    <col min="4620" max="4623" width="0" style="277" hidden="1" customWidth="1"/>
    <col min="4624" max="4624" width="10.7109375" style="277" customWidth="1"/>
    <col min="4625" max="4625" width="7.28515625" style="277" bestFit="1" customWidth="1"/>
    <col min="4626" max="4864" width="9.140625" style="277"/>
    <col min="4865" max="4865" width="11.28515625" style="277" customWidth="1"/>
    <col min="4866" max="4866" width="67.7109375" style="277" bestFit="1" customWidth="1"/>
    <col min="4867" max="4867" width="3.28515625" style="277" bestFit="1" customWidth="1"/>
    <col min="4868" max="4875" width="10.7109375" style="277" customWidth="1"/>
    <col min="4876" max="4879" width="0" style="277" hidden="1" customWidth="1"/>
    <col min="4880" max="4880" width="10.7109375" style="277" customWidth="1"/>
    <col min="4881" max="4881" width="7.28515625" style="277" bestFit="1" customWidth="1"/>
    <col min="4882" max="5120" width="9.140625" style="277"/>
    <col min="5121" max="5121" width="11.28515625" style="277" customWidth="1"/>
    <col min="5122" max="5122" width="67.7109375" style="277" bestFit="1" customWidth="1"/>
    <col min="5123" max="5123" width="3.28515625" style="277" bestFit="1" customWidth="1"/>
    <col min="5124" max="5131" width="10.7109375" style="277" customWidth="1"/>
    <col min="5132" max="5135" width="0" style="277" hidden="1" customWidth="1"/>
    <col min="5136" max="5136" width="10.7109375" style="277" customWidth="1"/>
    <col min="5137" max="5137" width="7.28515625" style="277" bestFit="1" customWidth="1"/>
    <col min="5138" max="5376" width="9.140625" style="277"/>
    <col min="5377" max="5377" width="11.28515625" style="277" customWidth="1"/>
    <col min="5378" max="5378" width="67.7109375" style="277" bestFit="1" customWidth="1"/>
    <col min="5379" max="5379" width="3.28515625" style="277" bestFit="1" customWidth="1"/>
    <col min="5380" max="5387" width="10.7109375" style="277" customWidth="1"/>
    <col min="5388" max="5391" width="0" style="277" hidden="1" customWidth="1"/>
    <col min="5392" max="5392" width="10.7109375" style="277" customWidth="1"/>
    <col min="5393" max="5393" width="7.28515625" style="277" bestFit="1" customWidth="1"/>
    <col min="5394" max="5632" width="9.140625" style="277"/>
    <col min="5633" max="5633" width="11.28515625" style="277" customWidth="1"/>
    <col min="5634" max="5634" width="67.7109375" style="277" bestFit="1" customWidth="1"/>
    <col min="5635" max="5635" width="3.28515625" style="277" bestFit="1" customWidth="1"/>
    <col min="5636" max="5643" width="10.7109375" style="277" customWidth="1"/>
    <col min="5644" max="5647" width="0" style="277" hidden="1" customWidth="1"/>
    <col min="5648" max="5648" width="10.7109375" style="277" customWidth="1"/>
    <col min="5649" max="5649" width="7.28515625" style="277" bestFit="1" customWidth="1"/>
    <col min="5650" max="5888" width="9.140625" style="277"/>
    <col min="5889" max="5889" width="11.28515625" style="277" customWidth="1"/>
    <col min="5890" max="5890" width="67.7109375" style="277" bestFit="1" customWidth="1"/>
    <col min="5891" max="5891" width="3.28515625" style="277" bestFit="1" customWidth="1"/>
    <col min="5892" max="5899" width="10.7109375" style="277" customWidth="1"/>
    <col min="5900" max="5903" width="0" style="277" hidden="1" customWidth="1"/>
    <col min="5904" max="5904" width="10.7109375" style="277" customWidth="1"/>
    <col min="5905" max="5905" width="7.28515625" style="277" bestFit="1" customWidth="1"/>
    <col min="5906" max="6144" width="9.140625" style="277"/>
    <col min="6145" max="6145" width="11.28515625" style="277" customWidth="1"/>
    <col min="6146" max="6146" width="67.7109375" style="277" bestFit="1" customWidth="1"/>
    <col min="6147" max="6147" width="3.28515625" style="277" bestFit="1" customWidth="1"/>
    <col min="6148" max="6155" width="10.7109375" style="277" customWidth="1"/>
    <col min="6156" max="6159" width="0" style="277" hidden="1" customWidth="1"/>
    <col min="6160" max="6160" width="10.7109375" style="277" customWidth="1"/>
    <col min="6161" max="6161" width="7.28515625" style="277" bestFit="1" customWidth="1"/>
    <col min="6162" max="6400" width="9.140625" style="277"/>
    <col min="6401" max="6401" width="11.28515625" style="277" customWidth="1"/>
    <col min="6402" max="6402" width="67.7109375" style="277" bestFit="1" customWidth="1"/>
    <col min="6403" max="6403" width="3.28515625" style="277" bestFit="1" customWidth="1"/>
    <col min="6404" max="6411" width="10.7109375" style="277" customWidth="1"/>
    <col min="6412" max="6415" width="0" style="277" hidden="1" customWidth="1"/>
    <col min="6416" max="6416" width="10.7109375" style="277" customWidth="1"/>
    <col min="6417" max="6417" width="7.28515625" style="277" bestFit="1" customWidth="1"/>
    <col min="6418" max="6656" width="9.140625" style="277"/>
    <col min="6657" max="6657" width="11.28515625" style="277" customWidth="1"/>
    <col min="6658" max="6658" width="67.7109375" style="277" bestFit="1" customWidth="1"/>
    <col min="6659" max="6659" width="3.28515625" style="277" bestFit="1" customWidth="1"/>
    <col min="6660" max="6667" width="10.7109375" style="277" customWidth="1"/>
    <col min="6668" max="6671" width="0" style="277" hidden="1" customWidth="1"/>
    <col min="6672" max="6672" width="10.7109375" style="277" customWidth="1"/>
    <col min="6673" max="6673" width="7.28515625" style="277" bestFit="1" customWidth="1"/>
    <col min="6674" max="6912" width="9.140625" style="277"/>
    <col min="6913" max="6913" width="11.28515625" style="277" customWidth="1"/>
    <col min="6914" max="6914" width="67.7109375" style="277" bestFit="1" customWidth="1"/>
    <col min="6915" max="6915" width="3.28515625" style="277" bestFit="1" customWidth="1"/>
    <col min="6916" max="6923" width="10.7109375" style="277" customWidth="1"/>
    <col min="6924" max="6927" width="0" style="277" hidden="1" customWidth="1"/>
    <col min="6928" max="6928" width="10.7109375" style="277" customWidth="1"/>
    <col min="6929" max="6929" width="7.28515625" style="277" bestFit="1" customWidth="1"/>
    <col min="6930" max="7168" width="9.140625" style="277"/>
    <col min="7169" max="7169" width="11.28515625" style="277" customWidth="1"/>
    <col min="7170" max="7170" width="67.7109375" style="277" bestFit="1" customWidth="1"/>
    <col min="7171" max="7171" width="3.28515625" style="277" bestFit="1" customWidth="1"/>
    <col min="7172" max="7179" width="10.7109375" style="277" customWidth="1"/>
    <col min="7180" max="7183" width="0" style="277" hidden="1" customWidth="1"/>
    <col min="7184" max="7184" width="10.7109375" style="277" customWidth="1"/>
    <col min="7185" max="7185" width="7.28515625" style="277" bestFit="1" customWidth="1"/>
    <col min="7186" max="7424" width="9.140625" style="277"/>
    <col min="7425" max="7425" width="11.28515625" style="277" customWidth="1"/>
    <col min="7426" max="7426" width="67.7109375" style="277" bestFit="1" customWidth="1"/>
    <col min="7427" max="7427" width="3.28515625" style="277" bestFit="1" customWidth="1"/>
    <col min="7428" max="7435" width="10.7109375" style="277" customWidth="1"/>
    <col min="7436" max="7439" width="0" style="277" hidden="1" customWidth="1"/>
    <col min="7440" max="7440" width="10.7109375" style="277" customWidth="1"/>
    <col min="7441" max="7441" width="7.28515625" style="277" bestFit="1" customWidth="1"/>
    <col min="7442" max="7680" width="9.140625" style="277"/>
    <col min="7681" max="7681" width="11.28515625" style="277" customWidth="1"/>
    <col min="7682" max="7682" width="67.7109375" style="277" bestFit="1" customWidth="1"/>
    <col min="7683" max="7683" width="3.28515625" style="277" bestFit="1" customWidth="1"/>
    <col min="7684" max="7691" width="10.7109375" style="277" customWidth="1"/>
    <col min="7692" max="7695" width="0" style="277" hidden="1" customWidth="1"/>
    <col min="7696" max="7696" width="10.7109375" style="277" customWidth="1"/>
    <col min="7697" max="7697" width="7.28515625" style="277" bestFit="1" customWidth="1"/>
    <col min="7698" max="7936" width="9.140625" style="277"/>
    <col min="7937" max="7937" width="11.28515625" style="277" customWidth="1"/>
    <col min="7938" max="7938" width="67.7109375" style="277" bestFit="1" customWidth="1"/>
    <col min="7939" max="7939" width="3.28515625" style="277" bestFit="1" customWidth="1"/>
    <col min="7940" max="7947" width="10.7109375" style="277" customWidth="1"/>
    <col min="7948" max="7951" width="0" style="277" hidden="1" customWidth="1"/>
    <col min="7952" max="7952" width="10.7109375" style="277" customWidth="1"/>
    <col min="7953" max="7953" width="7.28515625" style="277" bestFit="1" customWidth="1"/>
    <col min="7954" max="8192" width="9.140625" style="277"/>
    <col min="8193" max="8193" width="11.28515625" style="277" customWidth="1"/>
    <col min="8194" max="8194" width="67.7109375" style="277" bestFit="1" customWidth="1"/>
    <col min="8195" max="8195" width="3.28515625" style="277" bestFit="1" customWidth="1"/>
    <col min="8196" max="8203" width="10.7109375" style="277" customWidth="1"/>
    <col min="8204" max="8207" width="0" style="277" hidden="1" customWidth="1"/>
    <col min="8208" max="8208" width="10.7109375" style="277" customWidth="1"/>
    <col min="8209" max="8209" width="7.28515625" style="277" bestFit="1" customWidth="1"/>
    <col min="8210" max="8448" width="9.140625" style="277"/>
    <col min="8449" max="8449" width="11.28515625" style="277" customWidth="1"/>
    <col min="8450" max="8450" width="67.7109375" style="277" bestFit="1" customWidth="1"/>
    <col min="8451" max="8451" width="3.28515625" style="277" bestFit="1" customWidth="1"/>
    <col min="8452" max="8459" width="10.7109375" style="277" customWidth="1"/>
    <col min="8460" max="8463" width="0" style="277" hidden="1" customWidth="1"/>
    <col min="8464" max="8464" width="10.7109375" style="277" customWidth="1"/>
    <col min="8465" max="8465" width="7.28515625" style="277" bestFit="1" customWidth="1"/>
    <col min="8466" max="8704" width="9.140625" style="277"/>
    <col min="8705" max="8705" width="11.28515625" style="277" customWidth="1"/>
    <col min="8706" max="8706" width="67.7109375" style="277" bestFit="1" customWidth="1"/>
    <col min="8707" max="8707" width="3.28515625" style="277" bestFit="1" customWidth="1"/>
    <col min="8708" max="8715" width="10.7109375" style="277" customWidth="1"/>
    <col min="8716" max="8719" width="0" style="277" hidden="1" customWidth="1"/>
    <col min="8720" max="8720" width="10.7109375" style="277" customWidth="1"/>
    <col min="8721" max="8721" width="7.28515625" style="277" bestFit="1" customWidth="1"/>
    <col min="8722" max="8960" width="9.140625" style="277"/>
    <col min="8961" max="8961" width="11.28515625" style="277" customWidth="1"/>
    <col min="8962" max="8962" width="67.7109375" style="277" bestFit="1" customWidth="1"/>
    <col min="8963" max="8963" width="3.28515625" style="277" bestFit="1" customWidth="1"/>
    <col min="8964" max="8971" width="10.7109375" style="277" customWidth="1"/>
    <col min="8972" max="8975" width="0" style="277" hidden="1" customWidth="1"/>
    <col min="8976" max="8976" width="10.7109375" style="277" customWidth="1"/>
    <col min="8977" max="8977" width="7.28515625" style="277" bestFit="1" customWidth="1"/>
    <col min="8978" max="9216" width="9.140625" style="277"/>
    <col min="9217" max="9217" width="11.28515625" style="277" customWidth="1"/>
    <col min="9218" max="9218" width="67.7109375" style="277" bestFit="1" customWidth="1"/>
    <col min="9219" max="9219" width="3.28515625" style="277" bestFit="1" customWidth="1"/>
    <col min="9220" max="9227" width="10.7109375" style="277" customWidth="1"/>
    <col min="9228" max="9231" width="0" style="277" hidden="1" customWidth="1"/>
    <col min="9232" max="9232" width="10.7109375" style="277" customWidth="1"/>
    <col min="9233" max="9233" width="7.28515625" style="277" bestFit="1" customWidth="1"/>
    <col min="9234" max="9472" width="9.140625" style="277"/>
    <col min="9473" max="9473" width="11.28515625" style="277" customWidth="1"/>
    <col min="9474" max="9474" width="67.7109375" style="277" bestFit="1" customWidth="1"/>
    <col min="9475" max="9475" width="3.28515625" style="277" bestFit="1" customWidth="1"/>
    <col min="9476" max="9483" width="10.7109375" style="277" customWidth="1"/>
    <col min="9484" max="9487" width="0" style="277" hidden="1" customWidth="1"/>
    <col min="9488" max="9488" width="10.7109375" style="277" customWidth="1"/>
    <col min="9489" max="9489" width="7.28515625" style="277" bestFit="1" customWidth="1"/>
    <col min="9490" max="9728" width="9.140625" style="277"/>
    <col min="9729" max="9729" width="11.28515625" style="277" customWidth="1"/>
    <col min="9730" max="9730" width="67.7109375" style="277" bestFit="1" customWidth="1"/>
    <col min="9731" max="9731" width="3.28515625" style="277" bestFit="1" customWidth="1"/>
    <col min="9732" max="9739" width="10.7109375" style="277" customWidth="1"/>
    <col min="9740" max="9743" width="0" style="277" hidden="1" customWidth="1"/>
    <col min="9744" max="9744" width="10.7109375" style="277" customWidth="1"/>
    <col min="9745" max="9745" width="7.28515625" style="277" bestFit="1" customWidth="1"/>
    <col min="9746" max="9984" width="9.140625" style="277"/>
    <col min="9985" max="9985" width="11.28515625" style="277" customWidth="1"/>
    <col min="9986" max="9986" width="67.7109375" style="277" bestFit="1" customWidth="1"/>
    <col min="9987" max="9987" width="3.28515625" style="277" bestFit="1" customWidth="1"/>
    <col min="9988" max="9995" width="10.7109375" style="277" customWidth="1"/>
    <col min="9996" max="9999" width="0" style="277" hidden="1" customWidth="1"/>
    <col min="10000" max="10000" width="10.7109375" style="277" customWidth="1"/>
    <col min="10001" max="10001" width="7.28515625" style="277" bestFit="1" customWidth="1"/>
    <col min="10002" max="10240" width="9.140625" style="277"/>
    <col min="10241" max="10241" width="11.28515625" style="277" customWidth="1"/>
    <col min="10242" max="10242" width="67.7109375" style="277" bestFit="1" customWidth="1"/>
    <col min="10243" max="10243" width="3.28515625" style="277" bestFit="1" customWidth="1"/>
    <col min="10244" max="10251" width="10.7109375" style="277" customWidth="1"/>
    <col min="10252" max="10255" width="0" style="277" hidden="1" customWidth="1"/>
    <col min="10256" max="10256" width="10.7109375" style="277" customWidth="1"/>
    <col min="10257" max="10257" width="7.28515625" style="277" bestFit="1" customWidth="1"/>
    <col min="10258" max="10496" width="9.140625" style="277"/>
    <col min="10497" max="10497" width="11.28515625" style="277" customWidth="1"/>
    <col min="10498" max="10498" width="67.7109375" style="277" bestFit="1" customWidth="1"/>
    <col min="10499" max="10499" width="3.28515625" style="277" bestFit="1" customWidth="1"/>
    <col min="10500" max="10507" width="10.7109375" style="277" customWidth="1"/>
    <col min="10508" max="10511" width="0" style="277" hidden="1" customWidth="1"/>
    <col min="10512" max="10512" width="10.7109375" style="277" customWidth="1"/>
    <col min="10513" max="10513" width="7.28515625" style="277" bestFit="1" customWidth="1"/>
    <col min="10514" max="10752" width="9.140625" style="277"/>
    <col min="10753" max="10753" width="11.28515625" style="277" customWidth="1"/>
    <col min="10754" max="10754" width="67.7109375" style="277" bestFit="1" customWidth="1"/>
    <col min="10755" max="10755" width="3.28515625" style="277" bestFit="1" customWidth="1"/>
    <col min="10756" max="10763" width="10.7109375" style="277" customWidth="1"/>
    <col min="10764" max="10767" width="0" style="277" hidden="1" customWidth="1"/>
    <col min="10768" max="10768" width="10.7109375" style="277" customWidth="1"/>
    <col min="10769" max="10769" width="7.28515625" style="277" bestFit="1" customWidth="1"/>
    <col min="10770" max="11008" width="9.140625" style="277"/>
    <col min="11009" max="11009" width="11.28515625" style="277" customWidth="1"/>
    <col min="11010" max="11010" width="67.7109375" style="277" bestFit="1" customWidth="1"/>
    <col min="11011" max="11011" width="3.28515625" style="277" bestFit="1" customWidth="1"/>
    <col min="11012" max="11019" width="10.7109375" style="277" customWidth="1"/>
    <col min="11020" max="11023" width="0" style="277" hidden="1" customWidth="1"/>
    <col min="11024" max="11024" width="10.7109375" style="277" customWidth="1"/>
    <col min="11025" max="11025" width="7.28515625" style="277" bestFit="1" customWidth="1"/>
    <col min="11026" max="11264" width="9.140625" style="277"/>
    <col min="11265" max="11265" width="11.28515625" style="277" customWidth="1"/>
    <col min="11266" max="11266" width="67.7109375" style="277" bestFit="1" customWidth="1"/>
    <col min="11267" max="11267" width="3.28515625" style="277" bestFit="1" customWidth="1"/>
    <col min="11268" max="11275" width="10.7109375" style="277" customWidth="1"/>
    <col min="11276" max="11279" width="0" style="277" hidden="1" customWidth="1"/>
    <col min="11280" max="11280" width="10.7109375" style="277" customWidth="1"/>
    <col min="11281" max="11281" width="7.28515625" style="277" bestFit="1" customWidth="1"/>
    <col min="11282" max="11520" width="9.140625" style="277"/>
    <col min="11521" max="11521" width="11.28515625" style="277" customWidth="1"/>
    <col min="11522" max="11522" width="67.7109375" style="277" bestFit="1" customWidth="1"/>
    <col min="11523" max="11523" width="3.28515625" style="277" bestFit="1" customWidth="1"/>
    <col min="11524" max="11531" width="10.7109375" style="277" customWidth="1"/>
    <col min="11532" max="11535" width="0" style="277" hidden="1" customWidth="1"/>
    <col min="11536" max="11536" width="10.7109375" style="277" customWidth="1"/>
    <col min="11537" max="11537" width="7.28515625" style="277" bestFit="1" customWidth="1"/>
    <col min="11538" max="11776" width="9.140625" style="277"/>
    <col min="11777" max="11777" width="11.28515625" style="277" customWidth="1"/>
    <col min="11778" max="11778" width="67.7109375" style="277" bestFit="1" customWidth="1"/>
    <col min="11779" max="11779" width="3.28515625" style="277" bestFit="1" customWidth="1"/>
    <col min="11780" max="11787" width="10.7109375" style="277" customWidth="1"/>
    <col min="11788" max="11791" width="0" style="277" hidden="1" customWidth="1"/>
    <col min="11792" max="11792" width="10.7109375" style="277" customWidth="1"/>
    <col min="11793" max="11793" width="7.28515625" style="277" bestFit="1" customWidth="1"/>
    <col min="11794" max="12032" width="9.140625" style="277"/>
    <col min="12033" max="12033" width="11.28515625" style="277" customWidth="1"/>
    <col min="12034" max="12034" width="67.7109375" style="277" bestFit="1" customWidth="1"/>
    <col min="12035" max="12035" width="3.28515625" style="277" bestFit="1" customWidth="1"/>
    <col min="12036" max="12043" width="10.7109375" style="277" customWidth="1"/>
    <col min="12044" max="12047" width="0" style="277" hidden="1" customWidth="1"/>
    <col min="12048" max="12048" width="10.7109375" style="277" customWidth="1"/>
    <col min="12049" max="12049" width="7.28515625" style="277" bestFit="1" customWidth="1"/>
    <col min="12050" max="12288" width="9.140625" style="277"/>
    <col min="12289" max="12289" width="11.28515625" style="277" customWidth="1"/>
    <col min="12290" max="12290" width="67.7109375" style="277" bestFit="1" customWidth="1"/>
    <col min="12291" max="12291" width="3.28515625" style="277" bestFit="1" customWidth="1"/>
    <col min="12292" max="12299" width="10.7109375" style="277" customWidth="1"/>
    <col min="12300" max="12303" width="0" style="277" hidden="1" customWidth="1"/>
    <col min="12304" max="12304" width="10.7109375" style="277" customWidth="1"/>
    <col min="12305" max="12305" width="7.28515625" style="277" bestFit="1" customWidth="1"/>
    <col min="12306" max="12544" width="9.140625" style="277"/>
    <col min="12545" max="12545" width="11.28515625" style="277" customWidth="1"/>
    <col min="12546" max="12546" width="67.7109375" style="277" bestFit="1" customWidth="1"/>
    <col min="12547" max="12547" width="3.28515625" style="277" bestFit="1" customWidth="1"/>
    <col min="12548" max="12555" width="10.7109375" style="277" customWidth="1"/>
    <col min="12556" max="12559" width="0" style="277" hidden="1" customWidth="1"/>
    <col min="12560" max="12560" width="10.7109375" style="277" customWidth="1"/>
    <col min="12561" max="12561" width="7.28515625" style="277" bestFit="1" customWidth="1"/>
    <col min="12562" max="12800" width="9.140625" style="277"/>
    <col min="12801" max="12801" width="11.28515625" style="277" customWidth="1"/>
    <col min="12802" max="12802" width="67.7109375" style="277" bestFit="1" customWidth="1"/>
    <col min="12803" max="12803" width="3.28515625" style="277" bestFit="1" customWidth="1"/>
    <col min="12804" max="12811" width="10.7109375" style="277" customWidth="1"/>
    <col min="12812" max="12815" width="0" style="277" hidden="1" customWidth="1"/>
    <col min="12816" max="12816" width="10.7109375" style="277" customWidth="1"/>
    <col min="12817" max="12817" width="7.28515625" style="277" bestFit="1" customWidth="1"/>
    <col min="12818" max="13056" width="9.140625" style="277"/>
    <col min="13057" max="13057" width="11.28515625" style="277" customWidth="1"/>
    <col min="13058" max="13058" width="67.7109375" style="277" bestFit="1" customWidth="1"/>
    <col min="13059" max="13059" width="3.28515625" style="277" bestFit="1" customWidth="1"/>
    <col min="13060" max="13067" width="10.7109375" style="277" customWidth="1"/>
    <col min="13068" max="13071" width="0" style="277" hidden="1" customWidth="1"/>
    <col min="13072" max="13072" width="10.7109375" style="277" customWidth="1"/>
    <col min="13073" max="13073" width="7.28515625" style="277" bestFit="1" customWidth="1"/>
    <col min="13074" max="13312" width="9.140625" style="277"/>
    <col min="13313" max="13313" width="11.28515625" style="277" customWidth="1"/>
    <col min="13314" max="13314" width="67.7109375" style="277" bestFit="1" customWidth="1"/>
    <col min="13315" max="13315" width="3.28515625" style="277" bestFit="1" customWidth="1"/>
    <col min="13316" max="13323" width="10.7109375" style="277" customWidth="1"/>
    <col min="13324" max="13327" width="0" style="277" hidden="1" customWidth="1"/>
    <col min="13328" max="13328" width="10.7109375" style="277" customWidth="1"/>
    <col min="13329" max="13329" width="7.28515625" style="277" bestFit="1" customWidth="1"/>
    <col min="13330" max="13568" width="9.140625" style="277"/>
    <col min="13569" max="13569" width="11.28515625" style="277" customWidth="1"/>
    <col min="13570" max="13570" width="67.7109375" style="277" bestFit="1" customWidth="1"/>
    <col min="13571" max="13571" width="3.28515625" style="277" bestFit="1" customWidth="1"/>
    <col min="13572" max="13579" width="10.7109375" style="277" customWidth="1"/>
    <col min="13580" max="13583" width="0" style="277" hidden="1" customWidth="1"/>
    <col min="13584" max="13584" width="10.7109375" style="277" customWidth="1"/>
    <col min="13585" max="13585" width="7.28515625" style="277" bestFit="1" customWidth="1"/>
    <col min="13586" max="13824" width="9.140625" style="277"/>
    <col min="13825" max="13825" width="11.28515625" style="277" customWidth="1"/>
    <col min="13826" max="13826" width="67.7109375" style="277" bestFit="1" customWidth="1"/>
    <col min="13827" max="13827" width="3.28515625" style="277" bestFit="1" customWidth="1"/>
    <col min="13828" max="13835" width="10.7109375" style="277" customWidth="1"/>
    <col min="13836" max="13839" width="0" style="277" hidden="1" customWidth="1"/>
    <col min="13840" max="13840" width="10.7109375" style="277" customWidth="1"/>
    <col min="13841" max="13841" width="7.28515625" style="277" bestFit="1" customWidth="1"/>
    <col min="13842" max="14080" width="9.140625" style="277"/>
    <col min="14081" max="14081" width="11.28515625" style="277" customWidth="1"/>
    <col min="14082" max="14082" width="67.7109375" style="277" bestFit="1" customWidth="1"/>
    <col min="14083" max="14083" width="3.28515625" style="277" bestFit="1" customWidth="1"/>
    <col min="14084" max="14091" width="10.7109375" style="277" customWidth="1"/>
    <col min="14092" max="14095" width="0" style="277" hidden="1" customWidth="1"/>
    <col min="14096" max="14096" width="10.7109375" style="277" customWidth="1"/>
    <col min="14097" max="14097" width="7.28515625" style="277" bestFit="1" customWidth="1"/>
    <col min="14098" max="14336" width="9.140625" style="277"/>
    <col min="14337" max="14337" width="11.28515625" style="277" customWidth="1"/>
    <col min="14338" max="14338" width="67.7109375" style="277" bestFit="1" customWidth="1"/>
    <col min="14339" max="14339" width="3.28515625" style="277" bestFit="1" customWidth="1"/>
    <col min="14340" max="14347" width="10.7109375" style="277" customWidth="1"/>
    <col min="14348" max="14351" width="0" style="277" hidden="1" customWidth="1"/>
    <col min="14352" max="14352" width="10.7109375" style="277" customWidth="1"/>
    <col min="14353" max="14353" width="7.28515625" style="277" bestFit="1" customWidth="1"/>
    <col min="14354" max="14592" width="9.140625" style="277"/>
    <col min="14593" max="14593" width="11.28515625" style="277" customWidth="1"/>
    <col min="14594" max="14594" width="67.7109375" style="277" bestFit="1" customWidth="1"/>
    <col min="14595" max="14595" width="3.28515625" style="277" bestFit="1" customWidth="1"/>
    <col min="14596" max="14603" width="10.7109375" style="277" customWidth="1"/>
    <col min="14604" max="14607" width="0" style="277" hidden="1" customWidth="1"/>
    <col min="14608" max="14608" width="10.7109375" style="277" customWidth="1"/>
    <col min="14609" max="14609" width="7.28515625" style="277" bestFit="1" customWidth="1"/>
    <col min="14610" max="14848" width="9.140625" style="277"/>
    <col min="14849" max="14849" width="11.28515625" style="277" customWidth="1"/>
    <col min="14850" max="14850" width="67.7109375" style="277" bestFit="1" customWidth="1"/>
    <col min="14851" max="14851" width="3.28515625" style="277" bestFit="1" customWidth="1"/>
    <col min="14852" max="14859" width="10.7109375" style="277" customWidth="1"/>
    <col min="14860" max="14863" width="0" style="277" hidden="1" customWidth="1"/>
    <col min="14864" max="14864" width="10.7109375" style="277" customWidth="1"/>
    <col min="14865" max="14865" width="7.28515625" style="277" bestFit="1" customWidth="1"/>
    <col min="14866" max="15104" width="9.140625" style="277"/>
    <col min="15105" max="15105" width="11.28515625" style="277" customWidth="1"/>
    <col min="15106" max="15106" width="67.7109375" style="277" bestFit="1" customWidth="1"/>
    <col min="15107" max="15107" width="3.28515625" style="277" bestFit="1" customWidth="1"/>
    <col min="15108" max="15115" width="10.7109375" style="277" customWidth="1"/>
    <col min="15116" max="15119" width="0" style="277" hidden="1" customWidth="1"/>
    <col min="15120" max="15120" width="10.7109375" style="277" customWidth="1"/>
    <col min="15121" max="15121" width="7.28515625" style="277" bestFit="1" customWidth="1"/>
    <col min="15122" max="15360" width="9.140625" style="277"/>
    <col min="15361" max="15361" width="11.28515625" style="277" customWidth="1"/>
    <col min="15362" max="15362" width="67.7109375" style="277" bestFit="1" customWidth="1"/>
    <col min="15363" max="15363" width="3.28515625" style="277" bestFit="1" customWidth="1"/>
    <col min="15364" max="15371" width="10.7109375" style="277" customWidth="1"/>
    <col min="15372" max="15375" width="0" style="277" hidden="1" customWidth="1"/>
    <col min="15376" max="15376" width="10.7109375" style="277" customWidth="1"/>
    <col min="15377" max="15377" width="7.28515625" style="277" bestFit="1" customWidth="1"/>
    <col min="15378" max="15616" width="9.140625" style="277"/>
    <col min="15617" max="15617" width="11.28515625" style="277" customWidth="1"/>
    <col min="15618" max="15618" width="67.7109375" style="277" bestFit="1" customWidth="1"/>
    <col min="15619" max="15619" width="3.28515625" style="277" bestFit="1" customWidth="1"/>
    <col min="15620" max="15627" width="10.7109375" style="277" customWidth="1"/>
    <col min="15628" max="15631" width="0" style="277" hidden="1" customWidth="1"/>
    <col min="15632" max="15632" width="10.7109375" style="277" customWidth="1"/>
    <col min="15633" max="15633" width="7.28515625" style="277" bestFit="1" customWidth="1"/>
    <col min="15634" max="15872" width="9.140625" style="277"/>
    <col min="15873" max="15873" width="11.28515625" style="277" customWidth="1"/>
    <col min="15874" max="15874" width="67.7109375" style="277" bestFit="1" customWidth="1"/>
    <col min="15875" max="15875" width="3.28515625" style="277" bestFit="1" customWidth="1"/>
    <col min="15876" max="15883" width="10.7109375" style="277" customWidth="1"/>
    <col min="15884" max="15887" width="0" style="277" hidden="1" customWidth="1"/>
    <col min="15888" max="15888" width="10.7109375" style="277" customWidth="1"/>
    <col min="15889" max="15889" width="7.28515625" style="277" bestFit="1" customWidth="1"/>
    <col min="15890" max="16128" width="9.140625" style="277"/>
    <col min="16129" max="16129" width="11.28515625" style="277" customWidth="1"/>
    <col min="16130" max="16130" width="67.7109375" style="277" bestFit="1" customWidth="1"/>
    <col min="16131" max="16131" width="3.28515625" style="277" bestFit="1" customWidth="1"/>
    <col min="16132" max="16139" width="10.7109375" style="277" customWidth="1"/>
    <col min="16140" max="16143" width="0" style="277" hidden="1" customWidth="1"/>
    <col min="16144" max="16144" width="10.7109375" style="277" customWidth="1"/>
    <col min="16145" max="16145" width="7.28515625" style="277" bestFit="1" customWidth="1"/>
    <col min="16146" max="16384" width="9.140625" style="277"/>
  </cols>
  <sheetData>
    <row r="1" spans="1:20" x14ac:dyDescent="0.2">
      <c r="A1" s="304" t="s">
        <v>1197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</row>
    <row r="2" spans="1:20" x14ac:dyDescent="0.2">
      <c r="A2" s="304" t="s">
        <v>1197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</row>
    <row r="3" spans="1:20" x14ac:dyDescent="0.2">
      <c r="A3" s="304" t="s">
        <v>1197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20" x14ac:dyDescent="0.2">
      <c r="A4" s="304" t="s">
        <v>1197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</row>
    <row r="5" spans="1:20" x14ac:dyDescent="0.2">
      <c r="A5" s="304" t="s">
        <v>1197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</row>
    <row r="6" spans="1:20" ht="13.5" thickBot="1" x14ac:dyDescent="0.25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</row>
    <row r="7" spans="1:20" ht="20.25" x14ac:dyDescent="0.3">
      <c r="A7" s="150" t="s">
        <v>1167</v>
      </c>
      <c r="B7" s="151" t="s">
        <v>1168</v>
      </c>
      <c r="C7" s="152"/>
      <c r="D7" s="153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5"/>
    </row>
    <row r="8" spans="1:20" x14ac:dyDescent="0.2">
      <c r="A8" s="156" t="s">
        <v>1</v>
      </c>
      <c r="B8" s="157" t="s">
        <v>1164</v>
      </c>
      <c r="C8" s="158"/>
      <c r="D8" s="159" t="s">
        <v>2</v>
      </c>
      <c r="E8" s="160" t="s">
        <v>1162</v>
      </c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2" t="s">
        <v>1169</v>
      </c>
      <c r="Q8" s="163">
        <v>0.94991267000000001</v>
      </c>
    </row>
    <row r="9" spans="1:20" ht="13.5" thickBot="1" x14ac:dyDescent="0.25">
      <c r="A9" s="164" t="s">
        <v>3</v>
      </c>
      <c r="B9" s="165" t="s">
        <v>1165</v>
      </c>
      <c r="C9" s="166"/>
      <c r="D9" s="167" t="s">
        <v>4</v>
      </c>
      <c r="E9" s="168" t="s">
        <v>1163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 t="s">
        <v>1170</v>
      </c>
      <c r="Q9" s="171">
        <f>1-Q8</f>
        <v>5.0087329999999985E-2</v>
      </c>
    </row>
    <row r="10" spans="1:20" ht="18" x14ac:dyDescent="0.25">
      <c r="A10" s="172" t="s">
        <v>1171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4"/>
    </row>
    <row r="11" spans="1:20" x14ac:dyDescent="0.2">
      <c r="A11" s="175" t="s">
        <v>1172</v>
      </c>
      <c r="B11" s="176" t="s">
        <v>1173</v>
      </c>
      <c r="C11" s="177"/>
      <c r="D11" s="178" t="s">
        <v>1174</v>
      </c>
      <c r="E11" s="179"/>
      <c r="F11" s="179"/>
      <c r="G11" s="179"/>
      <c r="H11" s="179"/>
      <c r="I11" s="179"/>
      <c r="J11" s="179"/>
      <c r="K11" s="180"/>
      <c r="L11" s="180"/>
      <c r="M11" s="180"/>
      <c r="N11" s="180"/>
      <c r="O11" s="180"/>
      <c r="P11" s="181" t="s">
        <v>1175</v>
      </c>
      <c r="Q11" s="182" t="s">
        <v>1176</v>
      </c>
      <c r="T11" s="277" t="s">
        <v>1177</v>
      </c>
    </row>
    <row r="12" spans="1:20" ht="13.5" thickBot="1" x14ac:dyDescent="0.25">
      <c r="A12" s="183" t="s">
        <v>1178</v>
      </c>
      <c r="B12" s="184"/>
      <c r="C12" s="185"/>
      <c r="D12" s="186">
        <v>1</v>
      </c>
      <c r="E12" s="186">
        <v>2</v>
      </c>
      <c r="F12" s="186">
        <v>3</v>
      </c>
      <c r="G12" s="186">
        <v>4</v>
      </c>
      <c r="H12" s="186">
        <v>5</v>
      </c>
      <c r="I12" s="186">
        <v>6</v>
      </c>
      <c r="J12" s="186">
        <v>7</v>
      </c>
      <c r="K12" s="186">
        <v>8</v>
      </c>
      <c r="L12" s="186">
        <v>9</v>
      </c>
      <c r="M12" s="186">
        <v>10</v>
      </c>
      <c r="N12" s="186">
        <v>11</v>
      </c>
      <c r="O12" s="186">
        <v>12</v>
      </c>
      <c r="P12" s="187" t="s">
        <v>1179</v>
      </c>
      <c r="Q12" s="188" t="s">
        <v>1175</v>
      </c>
    </row>
    <row r="13" spans="1:20" ht="13.5" thickTop="1" x14ac:dyDescent="0.2">
      <c r="A13" s="189" t="s">
        <v>17</v>
      </c>
      <c r="B13" s="190" t="s">
        <v>18</v>
      </c>
      <c r="C13" s="191">
        <v>1</v>
      </c>
      <c r="D13" s="192">
        <v>100</v>
      </c>
      <c r="E13" s="192"/>
      <c r="F13" s="192"/>
      <c r="G13" s="192"/>
      <c r="H13" s="192"/>
      <c r="I13" s="193"/>
      <c r="J13" s="193"/>
      <c r="K13" s="193"/>
      <c r="L13" s="193"/>
      <c r="M13" s="193"/>
      <c r="N13" s="193"/>
      <c r="O13" s="193"/>
      <c r="P13" s="278">
        <f>'ORÇAMENTO RESUMO'!G19</f>
        <v>1586.98</v>
      </c>
      <c r="Q13" s="194">
        <f>IF($P$32=0,0,(P13/$P$32)*100)</f>
        <v>7.5374620622689598E-2</v>
      </c>
      <c r="T13" s="277">
        <f t="shared" ref="T13:T30" si="0">SUM(D13:O13)</f>
        <v>100</v>
      </c>
    </row>
    <row r="14" spans="1:20" ht="0.75" hidden="1" customHeight="1" x14ac:dyDescent="0.2">
      <c r="A14" s="189" t="s">
        <v>62</v>
      </c>
      <c r="B14" s="190" t="s">
        <v>63</v>
      </c>
      <c r="C14" s="191">
        <v>2</v>
      </c>
      <c r="D14" s="192"/>
      <c r="E14" s="192"/>
      <c r="F14" s="192"/>
      <c r="G14" s="192"/>
      <c r="H14" s="192"/>
      <c r="I14" s="195"/>
      <c r="J14" s="195"/>
      <c r="K14" s="195"/>
      <c r="L14" s="195"/>
      <c r="M14" s="195"/>
      <c r="N14" s="195"/>
      <c r="O14" s="195"/>
      <c r="P14" s="278"/>
      <c r="Q14" s="194">
        <f t="shared" ref="Q14:Q30" si="1">IF($P$32=0,0,(P14/$P$32)*100)</f>
        <v>0</v>
      </c>
      <c r="T14" s="277">
        <f t="shared" si="0"/>
        <v>0</v>
      </c>
    </row>
    <row r="15" spans="1:20" hidden="1" x14ac:dyDescent="0.2">
      <c r="A15" s="189" t="s">
        <v>172</v>
      </c>
      <c r="B15" s="190" t="s">
        <v>173</v>
      </c>
      <c r="C15" s="191">
        <v>3</v>
      </c>
      <c r="D15" s="196"/>
      <c r="E15" s="196"/>
      <c r="F15" s="196"/>
      <c r="G15" s="196"/>
      <c r="H15" s="196"/>
      <c r="I15" s="195"/>
      <c r="J15" s="195"/>
      <c r="K15" s="195"/>
      <c r="L15" s="195"/>
      <c r="M15" s="195"/>
      <c r="N15" s="195"/>
      <c r="O15" s="195"/>
      <c r="P15" s="278"/>
      <c r="Q15" s="194">
        <f t="shared" si="1"/>
        <v>0</v>
      </c>
      <c r="T15" s="277">
        <f t="shared" si="0"/>
        <v>0</v>
      </c>
    </row>
    <row r="16" spans="1:20" hidden="1" x14ac:dyDescent="0.2">
      <c r="A16" s="189" t="s">
        <v>537</v>
      </c>
      <c r="B16" s="190" t="s">
        <v>538</v>
      </c>
      <c r="C16" s="191">
        <v>4</v>
      </c>
      <c r="D16" s="196"/>
      <c r="E16" s="196"/>
      <c r="F16" s="196"/>
      <c r="G16" s="196"/>
      <c r="H16" s="196"/>
      <c r="I16" s="195"/>
      <c r="J16" s="195"/>
      <c r="K16" s="195"/>
      <c r="L16" s="195"/>
      <c r="M16" s="195"/>
      <c r="N16" s="195"/>
      <c r="O16" s="195"/>
      <c r="P16" s="278"/>
      <c r="Q16" s="194">
        <f t="shared" si="1"/>
        <v>0</v>
      </c>
      <c r="T16" s="277">
        <f t="shared" si="0"/>
        <v>0</v>
      </c>
    </row>
    <row r="17" spans="1:20" x14ac:dyDescent="0.2">
      <c r="A17" s="189" t="s">
        <v>630</v>
      </c>
      <c r="B17" s="190" t="s">
        <v>631</v>
      </c>
      <c r="C17" s="191">
        <v>5</v>
      </c>
      <c r="D17" s="196">
        <v>16.93</v>
      </c>
      <c r="E17" s="196">
        <v>16.920000000000002</v>
      </c>
      <c r="F17" s="196">
        <v>16.95</v>
      </c>
      <c r="G17" s="196">
        <v>15.62</v>
      </c>
      <c r="H17" s="196">
        <v>16.73</v>
      </c>
      <c r="I17" s="195">
        <v>16.850000000000001</v>
      </c>
      <c r="J17" s="195"/>
      <c r="K17" s="195"/>
      <c r="L17" s="195"/>
      <c r="M17" s="195"/>
      <c r="N17" s="195"/>
      <c r="O17" s="195"/>
      <c r="P17" s="278">
        <f>'ORÇAMENTO RESUMO'!G322</f>
        <v>89476.75</v>
      </c>
      <c r="Q17" s="194">
        <f t="shared" si="1"/>
        <v>4.2497549344044927</v>
      </c>
      <c r="T17" s="277">
        <f t="shared" si="0"/>
        <v>100</v>
      </c>
    </row>
    <row r="18" spans="1:20" x14ac:dyDescent="0.2">
      <c r="A18" s="189" t="s">
        <v>664</v>
      </c>
      <c r="B18" s="190" t="s">
        <v>665</v>
      </c>
      <c r="C18" s="191">
        <v>3</v>
      </c>
      <c r="D18" s="196">
        <f>D17</f>
        <v>16.93</v>
      </c>
      <c r="E18" s="196">
        <f t="shared" ref="E18:H18" si="2">E17</f>
        <v>16.920000000000002</v>
      </c>
      <c r="F18" s="196">
        <f t="shared" si="2"/>
        <v>16.95</v>
      </c>
      <c r="G18" s="196">
        <f t="shared" si="2"/>
        <v>15.62</v>
      </c>
      <c r="H18" s="196">
        <f t="shared" si="2"/>
        <v>16.73</v>
      </c>
      <c r="I18" s="196">
        <f>I17</f>
        <v>16.850000000000001</v>
      </c>
      <c r="J18" s="195"/>
      <c r="K18" s="195"/>
      <c r="L18" s="195"/>
      <c r="M18" s="195"/>
      <c r="N18" s="195"/>
      <c r="O18" s="195"/>
      <c r="P18" s="278">
        <f>'ORÇAMENTO RESUMO'!G340</f>
        <v>1245740.93</v>
      </c>
      <c r="Q18" s="194">
        <f t="shared" si="1"/>
        <v>59.167254781349811</v>
      </c>
      <c r="T18" s="277">
        <f t="shared" si="0"/>
        <v>100</v>
      </c>
    </row>
    <row r="19" spans="1:20" x14ac:dyDescent="0.2">
      <c r="A19" s="189" t="s">
        <v>797</v>
      </c>
      <c r="B19" s="190" t="s">
        <v>798</v>
      </c>
      <c r="C19" s="191">
        <v>5</v>
      </c>
      <c r="D19" s="196"/>
      <c r="E19" s="196"/>
      <c r="F19" s="196">
        <v>25</v>
      </c>
      <c r="G19" s="196">
        <v>25</v>
      </c>
      <c r="H19" s="196">
        <v>25</v>
      </c>
      <c r="I19" s="195">
        <v>25</v>
      </c>
      <c r="J19" s="195"/>
      <c r="K19" s="195"/>
      <c r="L19" s="195"/>
      <c r="M19" s="195"/>
      <c r="N19" s="195"/>
      <c r="O19" s="195"/>
      <c r="P19" s="278">
        <f>'ORÇAMENTO RESUMO'!G407</f>
        <v>735390.63</v>
      </c>
      <c r="Q19" s="194">
        <f t="shared" si="1"/>
        <v>34.927843920988735</v>
      </c>
      <c r="T19" s="277">
        <f t="shared" si="0"/>
        <v>100</v>
      </c>
    </row>
    <row r="20" spans="1:20" x14ac:dyDescent="0.2">
      <c r="A20" s="189" t="s">
        <v>950</v>
      </c>
      <c r="B20" s="190" t="s">
        <v>951</v>
      </c>
      <c r="C20" s="191">
        <v>6</v>
      </c>
      <c r="D20" s="196"/>
      <c r="E20" s="196"/>
      <c r="F20" s="196"/>
      <c r="G20" s="196"/>
      <c r="H20" s="196">
        <v>50</v>
      </c>
      <c r="I20" s="195">
        <v>50</v>
      </c>
      <c r="J20" s="195"/>
      <c r="K20" s="195"/>
      <c r="L20" s="195"/>
      <c r="M20" s="195"/>
      <c r="N20" s="195"/>
      <c r="O20" s="195"/>
      <c r="P20" s="278">
        <f>'ORÇAMENTO RESUMO'!G501</f>
        <v>33261.410000000003</v>
      </c>
      <c r="Q20" s="194">
        <f t="shared" si="1"/>
        <v>1.5797717426342703</v>
      </c>
      <c r="T20" s="277">
        <f t="shared" si="0"/>
        <v>100</v>
      </c>
    </row>
    <row r="21" spans="1:20" ht="13.5" thickBot="1" x14ac:dyDescent="0.25">
      <c r="A21" s="189" t="s">
        <v>1095</v>
      </c>
      <c r="B21" s="190" t="s">
        <v>488</v>
      </c>
      <c r="C21" s="191">
        <v>6</v>
      </c>
      <c r="D21" s="196"/>
      <c r="E21" s="196"/>
      <c r="F21" s="196"/>
      <c r="G21" s="196"/>
      <c r="H21" s="196"/>
      <c r="I21" s="195"/>
      <c r="J21" s="195"/>
      <c r="K21" s="195"/>
      <c r="L21" s="195"/>
      <c r="M21" s="195"/>
      <c r="N21" s="195"/>
      <c r="O21" s="195"/>
      <c r="P21" s="278"/>
      <c r="Q21" s="194">
        <f t="shared" si="1"/>
        <v>0</v>
      </c>
      <c r="T21" s="277">
        <f t="shared" si="0"/>
        <v>0</v>
      </c>
    </row>
    <row r="22" spans="1:20" ht="6.75" hidden="1" customHeight="1" thickBot="1" x14ac:dyDescent="0.25">
      <c r="A22" s="189"/>
      <c r="B22" s="190"/>
      <c r="C22" s="191"/>
      <c r="D22" s="196"/>
      <c r="E22" s="196"/>
      <c r="F22" s="196"/>
      <c r="G22" s="196"/>
      <c r="H22" s="196"/>
      <c r="I22" s="195"/>
      <c r="J22" s="195"/>
      <c r="K22" s="195"/>
      <c r="L22" s="195"/>
      <c r="M22" s="195"/>
      <c r="N22" s="195"/>
      <c r="O22" s="195"/>
      <c r="P22" s="278"/>
      <c r="Q22" s="194">
        <f t="shared" si="1"/>
        <v>0</v>
      </c>
      <c r="T22" s="277">
        <f t="shared" si="0"/>
        <v>0</v>
      </c>
    </row>
    <row r="23" spans="1:20" ht="13.5" hidden="1" thickBot="1" x14ac:dyDescent="0.25">
      <c r="A23" s="197"/>
      <c r="B23" s="190"/>
      <c r="C23" s="191"/>
      <c r="D23" s="196"/>
      <c r="E23" s="196"/>
      <c r="F23" s="196"/>
      <c r="G23" s="196"/>
      <c r="H23" s="196"/>
      <c r="I23" s="195"/>
      <c r="J23" s="195"/>
      <c r="K23" s="195"/>
      <c r="L23" s="195"/>
      <c r="M23" s="195"/>
      <c r="N23" s="195"/>
      <c r="O23" s="195"/>
      <c r="P23" s="278"/>
      <c r="Q23" s="194">
        <f t="shared" si="1"/>
        <v>0</v>
      </c>
      <c r="T23" s="277">
        <f t="shared" si="0"/>
        <v>0</v>
      </c>
    </row>
    <row r="24" spans="1:20" ht="13.5" hidden="1" thickBot="1" x14ac:dyDescent="0.25">
      <c r="A24" s="197"/>
      <c r="B24" s="190"/>
      <c r="C24" s="191"/>
      <c r="D24" s="196"/>
      <c r="E24" s="196"/>
      <c r="F24" s="196"/>
      <c r="G24" s="196"/>
      <c r="H24" s="196"/>
      <c r="I24" s="195"/>
      <c r="J24" s="195"/>
      <c r="K24" s="195"/>
      <c r="L24" s="195"/>
      <c r="M24" s="195"/>
      <c r="N24" s="195"/>
      <c r="O24" s="195"/>
      <c r="P24" s="278"/>
      <c r="Q24" s="194">
        <f t="shared" si="1"/>
        <v>0</v>
      </c>
      <c r="T24" s="277">
        <f t="shared" si="0"/>
        <v>0</v>
      </c>
    </row>
    <row r="25" spans="1:20" ht="13.5" hidden="1" thickBot="1" x14ac:dyDescent="0.25">
      <c r="A25" s="197"/>
      <c r="B25" s="190"/>
      <c r="C25" s="191"/>
      <c r="D25" s="196"/>
      <c r="E25" s="196"/>
      <c r="F25" s="196"/>
      <c r="G25" s="196"/>
      <c r="H25" s="196"/>
      <c r="I25" s="195"/>
      <c r="J25" s="195"/>
      <c r="K25" s="195"/>
      <c r="L25" s="195"/>
      <c r="M25" s="195"/>
      <c r="N25" s="195"/>
      <c r="O25" s="195"/>
      <c r="P25" s="278"/>
      <c r="Q25" s="194">
        <f t="shared" si="1"/>
        <v>0</v>
      </c>
      <c r="T25" s="277">
        <f t="shared" si="0"/>
        <v>0</v>
      </c>
    </row>
    <row r="26" spans="1:20" ht="13.5" hidden="1" thickBot="1" x14ac:dyDescent="0.25">
      <c r="A26" s="197"/>
      <c r="B26" s="190"/>
      <c r="C26" s="191"/>
      <c r="D26" s="196"/>
      <c r="E26" s="196"/>
      <c r="F26" s="196"/>
      <c r="G26" s="196"/>
      <c r="H26" s="196"/>
      <c r="I26" s="195"/>
      <c r="J26" s="195"/>
      <c r="K26" s="195"/>
      <c r="L26" s="195"/>
      <c r="M26" s="195"/>
      <c r="N26" s="195"/>
      <c r="O26" s="195"/>
      <c r="P26" s="278"/>
      <c r="Q26" s="194">
        <f t="shared" si="1"/>
        <v>0</v>
      </c>
      <c r="T26" s="277">
        <f t="shared" si="0"/>
        <v>0</v>
      </c>
    </row>
    <row r="27" spans="1:20" ht="13.5" hidden="1" thickBot="1" x14ac:dyDescent="0.25">
      <c r="A27" s="197"/>
      <c r="B27" s="190"/>
      <c r="C27" s="191"/>
      <c r="D27" s="196"/>
      <c r="E27" s="196"/>
      <c r="F27" s="196"/>
      <c r="G27" s="196"/>
      <c r="H27" s="196"/>
      <c r="I27" s="195"/>
      <c r="J27" s="195"/>
      <c r="K27" s="195"/>
      <c r="L27" s="195"/>
      <c r="M27" s="195"/>
      <c r="N27" s="195"/>
      <c r="O27" s="195"/>
      <c r="P27" s="278"/>
      <c r="Q27" s="194">
        <f t="shared" si="1"/>
        <v>0</v>
      </c>
      <c r="T27" s="277">
        <f t="shared" si="0"/>
        <v>0</v>
      </c>
    </row>
    <row r="28" spans="1:20" ht="13.5" hidden="1" thickBot="1" x14ac:dyDescent="0.25">
      <c r="A28" s="197"/>
      <c r="B28" s="190"/>
      <c r="C28" s="191"/>
      <c r="D28" s="196"/>
      <c r="E28" s="196"/>
      <c r="F28" s="196"/>
      <c r="G28" s="196"/>
      <c r="H28" s="196"/>
      <c r="I28" s="195"/>
      <c r="J28" s="195"/>
      <c r="K28" s="195"/>
      <c r="L28" s="195"/>
      <c r="M28" s="195"/>
      <c r="N28" s="195"/>
      <c r="O28" s="195"/>
      <c r="P28" s="278"/>
      <c r="Q28" s="194">
        <f t="shared" si="1"/>
        <v>0</v>
      </c>
      <c r="T28" s="277">
        <f t="shared" si="0"/>
        <v>0</v>
      </c>
    </row>
    <row r="29" spans="1:20" ht="13.5" hidden="1" thickBot="1" x14ac:dyDescent="0.25">
      <c r="A29" s="197"/>
      <c r="B29" s="190"/>
      <c r="C29" s="191"/>
      <c r="D29" s="196"/>
      <c r="E29" s="196"/>
      <c r="F29" s="196"/>
      <c r="G29" s="196"/>
      <c r="H29" s="196"/>
      <c r="I29" s="195"/>
      <c r="J29" s="195"/>
      <c r="K29" s="195"/>
      <c r="L29" s="195"/>
      <c r="M29" s="195"/>
      <c r="N29" s="195"/>
      <c r="O29" s="195"/>
      <c r="P29" s="278"/>
      <c r="Q29" s="194">
        <f t="shared" si="1"/>
        <v>0</v>
      </c>
      <c r="T29" s="277">
        <f t="shared" si="0"/>
        <v>0</v>
      </c>
    </row>
    <row r="30" spans="1:20" ht="13.5" hidden="1" thickBot="1" x14ac:dyDescent="0.25">
      <c r="A30" s="197"/>
      <c r="B30" s="190"/>
      <c r="C30" s="191"/>
      <c r="D30" s="196"/>
      <c r="E30" s="196"/>
      <c r="F30" s="196"/>
      <c r="G30" s="196"/>
      <c r="H30" s="196"/>
      <c r="I30" s="195"/>
      <c r="J30" s="195"/>
      <c r="K30" s="195"/>
      <c r="L30" s="195"/>
      <c r="M30" s="195"/>
      <c r="N30" s="195"/>
      <c r="O30" s="195"/>
      <c r="P30" s="278"/>
      <c r="Q30" s="194">
        <f t="shared" si="1"/>
        <v>0</v>
      </c>
      <c r="T30" s="277">
        <f t="shared" si="0"/>
        <v>0</v>
      </c>
    </row>
    <row r="31" spans="1:20" ht="13.5" hidden="1" thickBot="1" x14ac:dyDescent="0.25">
      <c r="A31" s="198"/>
      <c r="B31" s="199"/>
      <c r="C31" s="199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1"/>
      <c r="Q31" s="202"/>
    </row>
    <row r="32" spans="1:20" ht="14.25" thickTop="1" thickBot="1" x14ac:dyDescent="0.25">
      <c r="A32" s="203"/>
      <c r="B32" s="204" t="s">
        <v>1180</v>
      </c>
      <c r="C32" s="205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7">
        <f>SUM(P13:P31)</f>
        <v>2105456.7000000002</v>
      </c>
      <c r="Q32" s="208">
        <f>SUM(Q13:Q30)</f>
        <v>99.999999999999986</v>
      </c>
    </row>
    <row r="33" spans="1:18" ht="18.75" thickTop="1" x14ac:dyDescent="0.25">
      <c r="A33" s="209" t="s">
        <v>1181</v>
      </c>
      <c r="B33" s="210"/>
      <c r="C33" s="210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2"/>
    </row>
    <row r="34" spans="1:18" ht="13.5" thickBot="1" x14ac:dyDescent="0.25">
      <c r="A34" s="213" t="s">
        <v>1178</v>
      </c>
      <c r="B34" s="214"/>
      <c r="C34" s="214"/>
      <c r="D34" s="215" t="s">
        <v>1182</v>
      </c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6" t="s">
        <v>1175</v>
      </c>
      <c r="Q34" s="217" t="s">
        <v>1176</v>
      </c>
    </row>
    <row r="35" spans="1:18" ht="13.5" thickTop="1" x14ac:dyDescent="0.2">
      <c r="A35" s="218"/>
      <c r="B35" s="219"/>
      <c r="C35" s="219"/>
      <c r="D35" s="220">
        <v>1</v>
      </c>
      <c r="E35" s="220">
        <v>2</v>
      </c>
      <c r="F35" s="220">
        <v>3</v>
      </c>
      <c r="G35" s="220">
        <v>4</v>
      </c>
      <c r="H35" s="220">
        <v>5</v>
      </c>
      <c r="I35" s="220">
        <v>6</v>
      </c>
      <c r="J35" s="220">
        <v>7</v>
      </c>
      <c r="K35" s="220">
        <v>8</v>
      </c>
      <c r="L35" s="220">
        <v>8</v>
      </c>
      <c r="M35" s="220">
        <v>8</v>
      </c>
      <c r="N35" s="220">
        <v>8</v>
      </c>
      <c r="O35" s="220">
        <v>8</v>
      </c>
      <c r="P35" s="221" t="s">
        <v>1178</v>
      </c>
      <c r="Q35" s="222" t="s">
        <v>1178</v>
      </c>
    </row>
    <row r="36" spans="1:18" hidden="1" x14ac:dyDescent="0.2">
      <c r="A36" s="223">
        <v>1</v>
      </c>
      <c r="B36" s="224" t="s">
        <v>1183</v>
      </c>
      <c r="C36" s="224" t="s">
        <v>1184</v>
      </c>
      <c r="D36" s="225">
        <f t="shared" ref="D36:O36" si="3">((D13/100)*$P$13)*$Q$8</f>
        <v>1507.4924090366001</v>
      </c>
      <c r="E36" s="225">
        <f t="shared" si="3"/>
        <v>0</v>
      </c>
      <c r="F36" s="225">
        <f t="shared" si="3"/>
        <v>0</v>
      </c>
      <c r="G36" s="225">
        <f t="shared" si="3"/>
        <v>0</v>
      </c>
      <c r="H36" s="225">
        <f t="shared" si="3"/>
        <v>0</v>
      </c>
      <c r="I36" s="225">
        <f t="shared" si="3"/>
        <v>0</v>
      </c>
      <c r="J36" s="225">
        <f t="shared" si="3"/>
        <v>0</v>
      </c>
      <c r="K36" s="225">
        <f t="shared" si="3"/>
        <v>0</v>
      </c>
      <c r="L36" s="225">
        <f t="shared" si="3"/>
        <v>0</v>
      </c>
      <c r="M36" s="225">
        <f t="shared" si="3"/>
        <v>0</v>
      </c>
      <c r="N36" s="225">
        <f t="shared" si="3"/>
        <v>0</v>
      </c>
      <c r="O36" s="225">
        <f t="shared" si="3"/>
        <v>0</v>
      </c>
      <c r="P36" s="225">
        <f t="shared" ref="P36:P71" si="4">SUM(D36:O36)</f>
        <v>1507.4924090366001</v>
      </c>
      <c r="Q36" s="226">
        <f>IF($P$76=0,0,(P36/$P$76))</f>
        <v>7.1599307125936142E-4</v>
      </c>
    </row>
    <row r="37" spans="1:18" hidden="1" x14ac:dyDescent="0.2">
      <c r="A37" s="223"/>
      <c r="B37" s="224" t="s">
        <v>1185</v>
      </c>
      <c r="C37" s="224" t="s">
        <v>1184</v>
      </c>
      <c r="D37" s="225">
        <f>((D13/100)*$P$13)*Q9</f>
        <v>79.487590963399981</v>
      </c>
      <c r="E37" s="225">
        <f t="shared" ref="E37:O37" si="5">((E13/100)*$P$13)*$Q$9</f>
        <v>0</v>
      </c>
      <c r="F37" s="225">
        <f t="shared" si="5"/>
        <v>0</v>
      </c>
      <c r="G37" s="225">
        <f t="shared" si="5"/>
        <v>0</v>
      </c>
      <c r="H37" s="225">
        <f t="shared" si="5"/>
        <v>0</v>
      </c>
      <c r="I37" s="225">
        <f t="shared" si="5"/>
        <v>0</v>
      </c>
      <c r="J37" s="225">
        <f t="shared" si="5"/>
        <v>0</v>
      </c>
      <c r="K37" s="225">
        <f t="shared" si="5"/>
        <v>0</v>
      </c>
      <c r="L37" s="225">
        <f t="shared" si="5"/>
        <v>0</v>
      </c>
      <c r="M37" s="225">
        <f t="shared" si="5"/>
        <v>0</v>
      </c>
      <c r="N37" s="225">
        <f t="shared" si="5"/>
        <v>0</v>
      </c>
      <c r="O37" s="225">
        <f t="shared" si="5"/>
        <v>0</v>
      </c>
      <c r="P37" s="225">
        <f t="shared" si="4"/>
        <v>79.487590963399981</v>
      </c>
      <c r="Q37" s="226">
        <f>IF($P$76=0,0,(P37/$P$76))</f>
        <v>3.7753134967534588E-5</v>
      </c>
      <c r="R37" s="279"/>
    </row>
    <row r="38" spans="1:18" hidden="1" x14ac:dyDescent="0.2">
      <c r="A38" s="223">
        <v>2</v>
      </c>
      <c r="B38" s="224" t="s">
        <v>1183</v>
      </c>
      <c r="C38" s="224" t="s">
        <v>1184</v>
      </c>
      <c r="D38" s="225">
        <f t="shared" ref="D38:O38" si="6">((D14/100)*$P$14)*$Q$8</f>
        <v>0</v>
      </c>
      <c r="E38" s="225">
        <f t="shared" si="6"/>
        <v>0</v>
      </c>
      <c r="F38" s="225">
        <f t="shared" si="6"/>
        <v>0</v>
      </c>
      <c r="G38" s="225">
        <f t="shared" si="6"/>
        <v>0</v>
      </c>
      <c r="H38" s="225">
        <f t="shared" si="6"/>
        <v>0</v>
      </c>
      <c r="I38" s="225">
        <f t="shared" si="6"/>
        <v>0</v>
      </c>
      <c r="J38" s="225">
        <f t="shared" si="6"/>
        <v>0</v>
      </c>
      <c r="K38" s="225">
        <f t="shared" si="6"/>
        <v>0</v>
      </c>
      <c r="L38" s="225">
        <f t="shared" si="6"/>
        <v>0</v>
      </c>
      <c r="M38" s="225">
        <f t="shared" si="6"/>
        <v>0</v>
      </c>
      <c r="N38" s="225">
        <f t="shared" si="6"/>
        <v>0</v>
      </c>
      <c r="O38" s="225">
        <f t="shared" si="6"/>
        <v>0</v>
      </c>
      <c r="P38" s="225">
        <f t="shared" si="4"/>
        <v>0</v>
      </c>
      <c r="Q38" s="226">
        <f>IF($P$76=0,0,(P38/$P$76))</f>
        <v>0</v>
      </c>
    </row>
    <row r="39" spans="1:18" hidden="1" x14ac:dyDescent="0.2">
      <c r="A39" s="223"/>
      <c r="B39" s="224" t="s">
        <v>1185</v>
      </c>
      <c r="C39" s="224" t="s">
        <v>1184</v>
      </c>
      <c r="D39" s="225">
        <f t="shared" ref="D39:O39" si="7">((D14/100)*$P$14)*$Q$9</f>
        <v>0</v>
      </c>
      <c r="E39" s="225">
        <f t="shared" si="7"/>
        <v>0</v>
      </c>
      <c r="F39" s="225">
        <f t="shared" si="7"/>
        <v>0</v>
      </c>
      <c r="G39" s="225">
        <f t="shared" si="7"/>
        <v>0</v>
      </c>
      <c r="H39" s="225">
        <f t="shared" si="7"/>
        <v>0</v>
      </c>
      <c r="I39" s="225">
        <f t="shared" si="7"/>
        <v>0</v>
      </c>
      <c r="J39" s="225">
        <f t="shared" si="7"/>
        <v>0</v>
      </c>
      <c r="K39" s="225">
        <f t="shared" si="7"/>
        <v>0</v>
      </c>
      <c r="L39" s="225">
        <f t="shared" si="7"/>
        <v>0</v>
      </c>
      <c r="M39" s="225">
        <f t="shared" si="7"/>
        <v>0</v>
      </c>
      <c r="N39" s="225">
        <f t="shared" si="7"/>
        <v>0</v>
      </c>
      <c r="O39" s="225">
        <f t="shared" si="7"/>
        <v>0</v>
      </c>
      <c r="P39" s="225">
        <f t="shared" si="4"/>
        <v>0</v>
      </c>
      <c r="Q39" s="226">
        <f t="shared" ref="Q39:Q71" si="8">IF($P$76=0,0,(P39/$P$76))</f>
        <v>0</v>
      </c>
      <c r="R39" s="279"/>
    </row>
    <row r="40" spans="1:18" hidden="1" x14ac:dyDescent="0.2">
      <c r="A40" s="223">
        <v>3</v>
      </c>
      <c r="B40" s="224" t="s">
        <v>1183</v>
      </c>
      <c r="C40" s="224" t="s">
        <v>1184</v>
      </c>
      <c r="D40" s="225">
        <f t="shared" ref="D40:O40" si="9">((D15/100)*$P$15)*$Q$8</f>
        <v>0</v>
      </c>
      <c r="E40" s="225">
        <f t="shared" si="9"/>
        <v>0</v>
      </c>
      <c r="F40" s="225">
        <f t="shared" si="9"/>
        <v>0</v>
      </c>
      <c r="G40" s="225">
        <f t="shared" si="9"/>
        <v>0</v>
      </c>
      <c r="H40" s="225">
        <f t="shared" si="9"/>
        <v>0</v>
      </c>
      <c r="I40" s="225">
        <f t="shared" si="9"/>
        <v>0</v>
      </c>
      <c r="J40" s="225">
        <f t="shared" si="9"/>
        <v>0</v>
      </c>
      <c r="K40" s="225">
        <f t="shared" si="9"/>
        <v>0</v>
      </c>
      <c r="L40" s="225">
        <f t="shared" si="9"/>
        <v>0</v>
      </c>
      <c r="M40" s="225">
        <f t="shared" si="9"/>
        <v>0</v>
      </c>
      <c r="N40" s="225">
        <f t="shared" si="9"/>
        <v>0</v>
      </c>
      <c r="O40" s="225">
        <f t="shared" si="9"/>
        <v>0</v>
      </c>
      <c r="P40" s="225">
        <f t="shared" si="4"/>
        <v>0</v>
      </c>
      <c r="Q40" s="226">
        <f t="shared" si="8"/>
        <v>0</v>
      </c>
    </row>
    <row r="41" spans="1:18" hidden="1" x14ac:dyDescent="0.2">
      <c r="A41" s="223"/>
      <c r="B41" s="224" t="s">
        <v>1185</v>
      </c>
      <c r="C41" s="224" t="s">
        <v>1184</v>
      </c>
      <c r="D41" s="225">
        <f t="shared" ref="D41:O41" si="10">((D15/100)*$P$15)*$Q$9</f>
        <v>0</v>
      </c>
      <c r="E41" s="225">
        <f t="shared" si="10"/>
        <v>0</v>
      </c>
      <c r="F41" s="225">
        <f t="shared" si="10"/>
        <v>0</v>
      </c>
      <c r="G41" s="225">
        <f t="shared" si="10"/>
        <v>0</v>
      </c>
      <c r="H41" s="225">
        <f t="shared" si="10"/>
        <v>0</v>
      </c>
      <c r="I41" s="225">
        <f t="shared" si="10"/>
        <v>0</v>
      </c>
      <c r="J41" s="225">
        <f t="shared" si="10"/>
        <v>0</v>
      </c>
      <c r="K41" s="225">
        <f t="shared" si="10"/>
        <v>0</v>
      </c>
      <c r="L41" s="225">
        <f t="shared" si="10"/>
        <v>0</v>
      </c>
      <c r="M41" s="225">
        <f t="shared" si="10"/>
        <v>0</v>
      </c>
      <c r="N41" s="225">
        <f t="shared" si="10"/>
        <v>0</v>
      </c>
      <c r="O41" s="225">
        <f t="shared" si="10"/>
        <v>0</v>
      </c>
      <c r="P41" s="225">
        <f t="shared" si="4"/>
        <v>0</v>
      </c>
      <c r="Q41" s="226">
        <f t="shared" si="8"/>
        <v>0</v>
      </c>
      <c r="R41" s="279"/>
    </row>
    <row r="42" spans="1:18" hidden="1" x14ac:dyDescent="0.2">
      <c r="A42" s="223">
        <v>4</v>
      </c>
      <c r="B42" s="224" t="s">
        <v>1183</v>
      </c>
      <c r="C42" s="224" t="s">
        <v>1184</v>
      </c>
      <c r="D42" s="225">
        <f>((D16/100)*$P$16)*Q8</f>
        <v>0</v>
      </c>
      <c r="E42" s="225">
        <f t="shared" ref="E42:O42" si="11">((E16/100)*$P$16)*$Q$8</f>
        <v>0</v>
      </c>
      <c r="F42" s="225">
        <f t="shared" si="11"/>
        <v>0</v>
      </c>
      <c r="G42" s="225">
        <f t="shared" si="11"/>
        <v>0</v>
      </c>
      <c r="H42" s="225">
        <f t="shared" si="11"/>
        <v>0</v>
      </c>
      <c r="I42" s="225">
        <f t="shared" si="11"/>
        <v>0</v>
      </c>
      <c r="J42" s="225">
        <f t="shared" si="11"/>
        <v>0</v>
      </c>
      <c r="K42" s="225">
        <f t="shared" si="11"/>
        <v>0</v>
      </c>
      <c r="L42" s="225">
        <f t="shared" si="11"/>
        <v>0</v>
      </c>
      <c r="M42" s="225">
        <f t="shared" si="11"/>
        <v>0</v>
      </c>
      <c r="N42" s="225">
        <f t="shared" si="11"/>
        <v>0</v>
      </c>
      <c r="O42" s="225">
        <f t="shared" si="11"/>
        <v>0</v>
      </c>
      <c r="P42" s="225">
        <f t="shared" si="4"/>
        <v>0</v>
      </c>
      <c r="Q42" s="226">
        <f t="shared" si="8"/>
        <v>0</v>
      </c>
    </row>
    <row r="43" spans="1:18" hidden="1" x14ac:dyDescent="0.2">
      <c r="A43" s="223"/>
      <c r="B43" s="224" t="s">
        <v>1185</v>
      </c>
      <c r="C43" s="224" t="s">
        <v>1184</v>
      </c>
      <c r="D43" s="225">
        <f t="shared" ref="D43:O43" si="12">((D16/100)*$P$16)*$Q$9</f>
        <v>0</v>
      </c>
      <c r="E43" s="225">
        <f t="shared" si="12"/>
        <v>0</v>
      </c>
      <c r="F43" s="225">
        <f t="shared" si="12"/>
        <v>0</v>
      </c>
      <c r="G43" s="225">
        <f t="shared" si="12"/>
        <v>0</v>
      </c>
      <c r="H43" s="225">
        <f t="shared" si="12"/>
        <v>0</v>
      </c>
      <c r="I43" s="225">
        <f t="shared" si="12"/>
        <v>0</v>
      </c>
      <c r="J43" s="225">
        <f t="shared" si="12"/>
        <v>0</v>
      </c>
      <c r="K43" s="225">
        <f t="shared" si="12"/>
        <v>0</v>
      </c>
      <c r="L43" s="225">
        <f t="shared" si="12"/>
        <v>0</v>
      </c>
      <c r="M43" s="225">
        <f t="shared" si="12"/>
        <v>0</v>
      </c>
      <c r="N43" s="225">
        <f t="shared" si="12"/>
        <v>0</v>
      </c>
      <c r="O43" s="225">
        <f t="shared" si="12"/>
        <v>0</v>
      </c>
      <c r="P43" s="225">
        <f t="shared" si="4"/>
        <v>0</v>
      </c>
      <c r="Q43" s="226">
        <f t="shared" si="8"/>
        <v>0</v>
      </c>
      <c r="R43" s="279"/>
    </row>
    <row r="44" spans="1:18" hidden="1" x14ac:dyDescent="0.2">
      <c r="A44" s="223">
        <v>5</v>
      </c>
      <c r="B44" s="224" t="s">
        <v>1183</v>
      </c>
      <c r="C44" s="224" t="s">
        <v>1184</v>
      </c>
      <c r="D44" s="225">
        <f t="shared" ref="D44:O44" si="13">((D17/100)*$P$17)*$Q$8</f>
        <v>14389.67017527503</v>
      </c>
      <c r="E44" s="225">
        <f t="shared" si="13"/>
        <v>14381.170665425489</v>
      </c>
      <c r="F44" s="225">
        <f t="shared" si="13"/>
        <v>14406.669194974113</v>
      </c>
      <c r="G44" s="225">
        <f t="shared" si="13"/>
        <v>13276.234384984995</v>
      </c>
      <c r="H44" s="225">
        <f t="shared" si="13"/>
        <v>14219.679978284186</v>
      </c>
      <c r="I44" s="225">
        <f t="shared" si="13"/>
        <v>14321.674096478693</v>
      </c>
      <c r="J44" s="225">
        <f t="shared" si="13"/>
        <v>0</v>
      </c>
      <c r="K44" s="225">
        <f t="shared" si="13"/>
        <v>0</v>
      </c>
      <c r="L44" s="225">
        <f t="shared" si="13"/>
        <v>0</v>
      </c>
      <c r="M44" s="225">
        <f t="shared" si="13"/>
        <v>0</v>
      </c>
      <c r="N44" s="225">
        <f t="shared" si="13"/>
        <v>0</v>
      </c>
      <c r="O44" s="225">
        <f t="shared" si="13"/>
        <v>0</v>
      </c>
      <c r="P44" s="225">
        <f t="shared" si="4"/>
        <v>84995.098495422499</v>
      </c>
      <c r="Q44" s="226">
        <f t="shared" si="8"/>
        <v>4.036896056585846E-2</v>
      </c>
    </row>
    <row r="45" spans="1:18" hidden="1" x14ac:dyDescent="0.2">
      <c r="A45" s="223"/>
      <c r="B45" s="224" t="s">
        <v>1185</v>
      </c>
      <c r="C45" s="224" t="s">
        <v>1184</v>
      </c>
      <c r="D45" s="225">
        <f t="shared" ref="D45:O45" si="14">((D17/100)*$P$17)*$Q$9</f>
        <v>758.74359972497052</v>
      </c>
      <c r="E45" s="225">
        <f t="shared" si="14"/>
        <v>758.2954345745128</v>
      </c>
      <c r="F45" s="225">
        <f t="shared" si="14"/>
        <v>759.63993002588597</v>
      </c>
      <c r="G45" s="225">
        <f t="shared" si="14"/>
        <v>700.03396501500526</v>
      </c>
      <c r="H45" s="225">
        <f t="shared" si="14"/>
        <v>749.78029671581555</v>
      </c>
      <c r="I45" s="225">
        <f t="shared" si="14"/>
        <v>755.1582785213086</v>
      </c>
      <c r="J45" s="225">
        <f t="shared" si="14"/>
        <v>0</v>
      </c>
      <c r="K45" s="225">
        <f t="shared" si="14"/>
        <v>0</v>
      </c>
      <c r="L45" s="225">
        <f t="shared" si="14"/>
        <v>0</v>
      </c>
      <c r="M45" s="225">
        <f t="shared" si="14"/>
        <v>0</v>
      </c>
      <c r="N45" s="225">
        <f t="shared" si="14"/>
        <v>0</v>
      </c>
      <c r="O45" s="225">
        <f t="shared" si="14"/>
        <v>0</v>
      </c>
      <c r="P45" s="225">
        <f t="shared" si="4"/>
        <v>4481.6515045774986</v>
      </c>
      <c r="Q45" s="226">
        <f t="shared" si="8"/>
        <v>2.1285887781864609E-3</v>
      </c>
      <c r="R45" s="279"/>
    </row>
    <row r="46" spans="1:18" hidden="1" x14ac:dyDescent="0.2">
      <c r="A46" s="223">
        <v>6</v>
      </c>
      <c r="B46" s="224" t="s">
        <v>1183</v>
      </c>
      <c r="C46" s="224" t="s">
        <v>1184</v>
      </c>
      <c r="D46" s="225">
        <f t="shared" ref="D46:O46" si="15">((D18/100)*$P$18)*$Q$8</f>
        <v>200340.32423551791</v>
      </c>
      <c r="E46" s="225">
        <f t="shared" si="15"/>
        <v>200221.98972622349</v>
      </c>
      <c r="F46" s="225">
        <f t="shared" si="15"/>
        <v>200576.99325410681</v>
      </c>
      <c r="G46" s="225">
        <f t="shared" si="15"/>
        <v>184838.50351794387</v>
      </c>
      <c r="H46" s="225">
        <f t="shared" si="15"/>
        <v>197973.63404962874</v>
      </c>
      <c r="I46" s="225">
        <f t="shared" si="15"/>
        <v>199393.64816116227</v>
      </c>
      <c r="J46" s="225">
        <f t="shared" si="15"/>
        <v>0</v>
      </c>
      <c r="K46" s="225">
        <f t="shared" si="15"/>
        <v>0</v>
      </c>
      <c r="L46" s="225">
        <f t="shared" si="15"/>
        <v>0</v>
      </c>
      <c r="M46" s="225">
        <f t="shared" si="15"/>
        <v>0</v>
      </c>
      <c r="N46" s="225">
        <f t="shared" si="15"/>
        <v>0</v>
      </c>
      <c r="O46" s="225">
        <f t="shared" si="15"/>
        <v>0</v>
      </c>
      <c r="P46" s="225">
        <f t="shared" si="4"/>
        <v>1183345.0929445832</v>
      </c>
      <c r="Q46" s="226">
        <f t="shared" si="8"/>
        <v>0.56203724965922264</v>
      </c>
    </row>
    <row r="47" spans="1:18" hidden="1" x14ac:dyDescent="0.2">
      <c r="A47" s="223"/>
      <c r="B47" s="224" t="s">
        <v>1185</v>
      </c>
      <c r="C47" s="224" t="s">
        <v>1184</v>
      </c>
      <c r="D47" s="225">
        <f t="shared" ref="D47:O47" si="16">((D18/100)*$P$18)*$Q$9</f>
        <v>10563.615213482079</v>
      </c>
      <c r="E47" s="225">
        <f t="shared" si="16"/>
        <v>10557.375629776538</v>
      </c>
      <c r="F47" s="225">
        <f t="shared" si="16"/>
        <v>10576.094380893161</v>
      </c>
      <c r="G47" s="225">
        <f t="shared" si="16"/>
        <v>9746.2297480561174</v>
      </c>
      <c r="H47" s="225">
        <f t="shared" si="16"/>
        <v>10438.823539371244</v>
      </c>
      <c r="I47" s="225">
        <f t="shared" si="16"/>
        <v>10513.698543837745</v>
      </c>
      <c r="J47" s="225">
        <f t="shared" si="16"/>
        <v>0</v>
      </c>
      <c r="K47" s="225">
        <f t="shared" si="16"/>
        <v>0</v>
      </c>
      <c r="L47" s="225">
        <f t="shared" si="16"/>
        <v>0</v>
      </c>
      <c r="M47" s="225">
        <f t="shared" si="16"/>
        <v>0</v>
      </c>
      <c r="N47" s="225">
        <f t="shared" si="16"/>
        <v>0</v>
      </c>
      <c r="O47" s="225">
        <f t="shared" si="16"/>
        <v>0</v>
      </c>
      <c r="P47" s="225">
        <f t="shared" si="4"/>
        <v>62395.837055416887</v>
      </c>
      <c r="Q47" s="226">
        <f t="shared" si="8"/>
        <v>2.9635298154275451E-2</v>
      </c>
      <c r="R47" s="279"/>
    </row>
    <row r="48" spans="1:18" hidden="1" x14ac:dyDescent="0.2">
      <c r="A48" s="223">
        <v>7</v>
      </c>
      <c r="B48" s="224" t="s">
        <v>1183</v>
      </c>
      <c r="C48" s="224" t="s">
        <v>1184</v>
      </c>
      <c r="D48" s="225">
        <f t="shared" ref="D48:O48" si="17">((D19/100)*$P$19)*$Q$8</f>
        <v>0</v>
      </c>
      <c r="E48" s="225">
        <f t="shared" si="17"/>
        <v>0</v>
      </c>
      <c r="F48" s="225">
        <f t="shared" si="17"/>
        <v>174639.21920907052</v>
      </c>
      <c r="G48" s="225">
        <f t="shared" si="17"/>
        <v>174639.21920907052</v>
      </c>
      <c r="H48" s="225">
        <f t="shared" si="17"/>
        <v>174639.21920907052</v>
      </c>
      <c r="I48" s="225">
        <f t="shared" si="17"/>
        <v>174639.21920907052</v>
      </c>
      <c r="J48" s="225">
        <f t="shared" si="17"/>
        <v>0</v>
      </c>
      <c r="K48" s="225">
        <f t="shared" si="17"/>
        <v>0</v>
      </c>
      <c r="L48" s="225">
        <f t="shared" si="17"/>
        <v>0</v>
      </c>
      <c r="M48" s="225">
        <f t="shared" si="17"/>
        <v>0</v>
      </c>
      <c r="N48" s="225">
        <f t="shared" si="17"/>
        <v>0</v>
      </c>
      <c r="O48" s="225">
        <f t="shared" si="17"/>
        <v>0</v>
      </c>
      <c r="P48" s="225">
        <f t="shared" si="4"/>
        <v>698556.87683628208</v>
      </c>
      <c r="Q48" s="226">
        <f t="shared" si="8"/>
        <v>0.33178401476329672</v>
      </c>
    </row>
    <row r="49" spans="1:18" hidden="1" x14ac:dyDescent="0.2">
      <c r="A49" s="223"/>
      <c r="B49" s="224" t="s">
        <v>1185</v>
      </c>
      <c r="C49" s="224" t="s">
        <v>1184</v>
      </c>
      <c r="D49" s="225">
        <f t="shared" ref="D49:O49" si="18">((D19/100)*$P$19)*$Q$9</f>
        <v>0</v>
      </c>
      <c r="E49" s="225">
        <f t="shared" si="18"/>
        <v>0</v>
      </c>
      <c r="F49" s="225">
        <f t="shared" si="18"/>
        <v>9208.4382909294727</v>
      </c>
      <c r="G49" s="225">
        <f t="shared" si="18"/>
        <v>9208.4382909294727</v>
      </c>
      <c r="H49" s="225">
        <f t="shared" si="18"/>
        <v>9208.4382909294727</v>
      </c>
      <c r="I49" s="225">
        <f t="shared" si="18"/>
        <v>9208.4382909294727</v>
      </c>
      <c r="J49" s="225">
        <f t="shared" si="18"/>
        <v>0</v>
      </c>
      <c r="K49" s="225">
        <f t="shared" si="18"/>
        <v>0</v>
      </c>
      <c r="L49" s="225">
        <f t="shared" si="18"/>
        <v>0</v>
      </c>
      <c r="M49" s="225">
        <f t="shared" si="18"/>
        <v>0</v>
      </c>
      <c r="N49" s="225">
        <f t="shared" si="18"/>
        <v>0</v>
      </c>
      <c r="O49" s="225">
        <f t="shared" si="18"/>
        <v>0</v>
      </c>
      <c r="P49" s="225">
        <f t="shared" si="4"/>
        <v>36833.753163717891</v>
      </c>
      <c r="Q49" s="226">
        <f t="shared" si="8"/>
        <v>1.7494424446590561E-2</v>
      </c>
      <c r="R49" s="279"/>
    </row>
    <row r="50" spans="1:18" hidden="1" x14ac:dyDescent="0.2">
      <c r="A50" s="223">
        <v>8</v>
      </c>
      <c r="B50" s="224" t="s">
        <v>1183</v>
      </c>
      <c r="C50" s="224" t="s">
        <v>1184</v>
      </c>
      <c r="D50" s="225">
        <f t="shared" ref="D50:O50" si="19">((D20/100)*$P$20)*$Q$8</f>
        <v>0</v>
      </c>
      <c r="E50" s="225">
        <f t="shared" si="19"/>
        <v>0</v>
      </c>
      <c r="F50" s="225">
        <f t="shared" si="19"/>
        <v>0</v>
      </c>
      <c r="G50" s="225">
        <f t="shared" si="19"/>
        <v>0</v>
      </c>
      <c r="H50" s="225">
        <f t="shared" si="19"/>
        <v>15797.717390532353</v>
      </c>
      <c r="I50" s="225">
        <f t="shared" si="19"/>
        <v>15797.717390532353</v>
      </c>
      <c r="J50" s="225">
        <f t="shared" si="19"/>
        <v>0</v>
      </c>
      <c r="K50" s="225">
        <f t="shared" si="19"/>
        <v>0</v>
      </c>
      <c r="L50" s="225">
        <f t="shared" si="19"/>
        <v>0</v>
      </c>
      <c r="M50" s="225">
        <f t="shared" si="19"/>
        <v>0</v>
      </c>
      <c r="N50" s="225">
        <f t="shared" si="19"/>
        <v>0</v>
      </c>
      <c r="O50" s="225">
        <f t="shared" si="19"/>
        <v>0</v>
      </c>
      <c r="P50" s="225">
        <f t="shared" si="4"/>
        <v>31595.434781064705</v>
      </c>
      <c r="Q50" s="226">
        <f t="shared" si="8"/>
        <v>1.5006451940362726E-2</v>
      </c>
    </row>
    <row r="51" spans="1:18" hidden="1" x14ac:dyDescent="0.2">
      <c r="A51" s="223"/>
      <c r="B51" s="224" t="s">
        <v>1185</v>
      </c>
      <c r="C51" s="224" t="s">
        <v>1184</v>
      </c>
      <c r="D51" s="225">
        <f t="shared" ref="D51:O51" si="20">((D20/100)*$P$20)*$Q$9</f>
        <v>0</v>
      </c>
      <c r="E51" s="225">
        <f t="shared" si="20"/>
        <v>0</v>
      </c>
      <c r="F51" s="225">
        <f t="shared" si="20"/>
        <v>0</v>
      </c>
      <c r="G51" s="225">
        <f t="shared" si="20"/>
        <v>0</v>
      </c>
      <c r="H51" s="225">
        <f t="shared" si="20"/>
        <v>832.9876094676498</v>
      </c>
      <c r="I51" s="225">
        <f t="shared" si="20"/>
        <v>832.9876094676498</v>
      </c>
      <c r="J51" s="225">
        <f t="shared" si="20"/>
        <v>0</v>
      </c>
      <c r="K51" s="225">
        <f t="shared" si="20"/>
        <v>0</v>
      </c>
      <c r="L51" s="225">
        <f t="shared" si="20"/>
        <v>0</v>
      </c>
      <c r="M51" s="225">
        <f t="shared" si="20"/>
        <v>0</v>
      </c>
      <c r="N51" s="225">
        <f t="shared" si="20"/>
        <v>0</v>
      </c>
      <c r="O51" s="225">
        <f t="shared" si="20"/>
        <v>0</v>
      </c>
      <c r="P51" s="225">
        <f t="shared" si="4"/>
        <v>1665.9752189352996</v>
      </c>
      <c r="Q51" s="226">
        <f t="shared" si="8"/>
        <v>7.9126548597997738E-4</v>
      </c>
      <c r="R51" s="279"/>
    </row>
    <row r="52" spans="1:18" hidden="1" x14ac:dyDescent="0.2">
      <c r="A52" s="223">
        <v>9</v>
      </c>
      <c r="B52" s="224" t="s">
        <v>1183</v>
      </c>
      <c r="C52" s="224" t="s">
        <v>1184</v>
      </c>
      <c r="D52" s="225">
        <f t="shared" ref="D52:O52" si="21">((D21/100)*$P$21)*$Q$8</f>
        <v>0</v>
      </c>
      <c r="E52" s="225">
        <f t="shared" si="21"/>
        <v>0</v>
      </c>
      <c r="F52" s="225">
        <f t="shared" si="21"/>
        <v>0</v>
      </c>
      <c r="G52" s="225">
        <f t="shared" si="21"/>
        <v>0</v>
      </c>
      <c r="H52" s="225">
        <f t="shared" si="21"/>
        <v>0</v>
      </c>
      <c r="I52" s="225">
        <f t="shared" si="21"/>
        <v>0</v>
      </c>
      <c r="J52" s="225">
        <f t="shared" si="21"/>
        <v>0</v>
      </c>
      <c r="K52" s="225">
        <f t="shared" si="21"/>
        <v>0</v>
      </c>
      <c r="L52" s="225">
        <f t="shared" si="21"/>
        <v>0</v>
      </c>
      <c r="M52" s="225">
        <f t="shared" si="21"/>
        <v>0</v>
      </c>
      <c r="N52" s="225">
        <f t="shared" si="21"/>
        <v>0</v>
      </c>
      <c r="O52" s="225">
        <f t="shared" si="21"/>
        <v>0</v>
      </c>
      <c r="P52" s="225">
        <f t="shared" si="4"/>
        <v>0</v>
      </c>
      <c r="Q52" s="226">
        <f t="shared" si="8"/>
        <v>0</v>
      </c>
    </row>
    <row r="53" spans="1:18" hidden="1" x14ac:dyDescent="0.2">
      <c r="A53" s="223"/>
      <c r="B53" s="224" t="s">
        <v>1185</v>
      </c>
      <c r="C53" s="224" t="s">
        <v>1184</v>
      </c>
      <c r="D53" s="225">
        <f t="shared" ref="D53:O53" si="22">((D21/100)*$P$21)*$Q$9</f>
        <v>0</v>
      </c>
      <c r="E53" s="225">
        <f t="shared" si="22"/>
        <v>0</v>
      </c>
      <c r="F53" s="225">
        <f t="shared" si="22"/>
        <v>0</v>
      </c>
      <c r="G53" s="225">
        <f t="shared" si="22"/>
        <v>0</v>
      </c>
      <c r="H53" s="225">
        <f t="shared" si="22"/>
        <v>0</v>
      </c>
      <c r="I53" s="225">
        <f t="shared" si="22"/>
        <v>0</v>
      </c>
      <c r="J53" s="225">
        <f t="shared" si="22"/>
        <v>0</v>
      </c>
      <c r="K53" s="225">
        <f t="shared" si="22"/>
        <v>0</v>
      </c>
      <c r="L53" s="225">
        <f t="shared" si="22"/>
        <v>0</v>
      </c>
      <c r="M53" s="225">
        <f t="shared" si="22"/>
        <v>0</v>
      </c>
      <c r="N53" s="225">
        <f t="shared" si="22"/>
        <v>0</v>
      </c>
      <c r="O53" s="225">
        <f t="shared" si="22"/>
        <v>0</v>
      </c>
      <c r="P53" s="225">
        <f t="shared" si="4"/>
        <v>0</v>
      </c>
      <c r="Q53" s="226">
        <f t="shared" si="8"/>
        <v>0</v>
      </c>
      <c r="R53" s="279"/>
    </row>
    <row r="54" spans="1:18" hidden="1" x14ac:dyDescent="0.2">
      <c r="A54" s="223">
        <v>10</v>
      </c>
      <c r="B54" s="224" t="s">
        <v>1183</v>
      </c>
      <c r="C54" s="224" t="s">
        <v>1184</v>
      </c>
      <c r="D54" s="225">
        <f t="shared" ref="D54:O54" si="23">((D22/100)*$P$22)*$Q$8</f>
        <v>0</v>
      </c>
      <c r="E54" s="225">
        <f t="shared" si="23"/>
        <v>0</v>
      </c>
      <c r="F54" s="225">
        <f t="shared" si="23"/>
        <v>0</v>
      </c>
      <c r="G54" s="225">
        <f t="shared" si="23"/>
        <v>0</v>
      </c>
      <c r="H54" s="225">
        <f t="shared" si="23"/>
        <v>0</v>
      </c>
      <c r="I54" s="225">
        <f t="shared" si="23"/>
        <v>0</v>
      </c>
      <c r="J54" s="225">
        <f t="shared" si="23"/>
        <v>0</v>
      </c>
      <c r="K54" s="225">
        <f t="shared" si="23"/>
        <v>0</v>
      </c>
      <c r="L54" s="225">
        <f t="shared" si="23"/>
        <v>0</v>
      </c>
      <c r="M54" s="225">
        <f t="shared" si="23"/>
        <v>0</v>
      </c>
      <c r="N54" s="225">
        <f t="shared" si="23"/>
        <v>0</v>
      </c>
      <c r="O54" s="225">
        <f t="shared" si="23"/>
        <v>0</v>
      </c>
      <c r="P54" s="225">
        <f t="shared" si="4"/>
        <v>0</v>
      </c>
      <c r="Q54" s="226">
        <f t="shared" si="8"/>
        <v>0</v>
      </c>
    </row>
    <row r="55" spans="1:18" hidden="1" x14ac:dyDescent="0.2">
      <c r="A55" s="223"/>
      <c r="B55" s="224" t="s">
        <v>1185</v>
      </c>
      <c r="C55" s="224" t="s">
        <v>1184</v>
      </c>
      <c r="D55" s="225">
        <f t="shared" ref="D55:O55" si="24">((D22/100)*$P$22)*$Q$9</f>
        <v>0</v>
      </c>
      <c r="E55" s="225">
        <f t="shared" si="24"/>
        <v>0</v>
      </c>
      <c r="F55" s="225">
        <f t="shared" si="24"/>
        <v>0</v>
      </c>
      <c r="G55" s="225">
        <f t="shared" si="24"/>
        <v>0</v>
      </c>
      <c r="H55" s="225">
        <f t="shared" si="24"/>
        <v>0</v>
      </c>
      <c r="I55" s="225">
        <f t="shared" si="24"/>
        <v>0</v>
      </c>
      <c r="J55" s="225">
        <f t="shared" si="24"/>
        <v>0</v>
      </c>
      <c r="K55" s="225">
        <f t="shared" si="24"/>
        <v>0</v>
      </c>
      <c r="L55" s="225">
        <f t="shared" si="24"/>
        <v>0</v>
      </c>
      <c r="M55" s="225">
        <f t="shared" si="24"/>
        <v>0</v>
      </c>
      <c r="N55" s="225">
        <f t="shared" si="24"/>
        <v>0</v>
      </c>
      <c r="O55" s="225">
        <f t="shared" si="24"/>
        <v>0</v>
      </c>
      <c r="P55" s="225">
        <f t="shared" si="4"/>
        <v>0</v>
      </c>
      <c r="Q55" s="226">
        <f t="shared" si="8"/>
        <v>0</v>
      </c>
      <c r="R55" s="279"/>
    </row>
    <row r="56" spans="1:18" hidden="1" x14ac:dyDescent="0.2">
      <c r="A56" s="223">
        <v>11</v>
      </c>
      <c r="B56" s="224" t="s">
        <v>1183</v>
      </c>
      <c r="C56" s="224" t="s">
        <v>1184</v>
      </c>
      <c r="D56" s="225">
        <f t="shared" ref="D56:O56" si="25">((D23/100)*$P$23)*$Q$8</f>
        <v>0</v>
      </c>
      <c r="E56" s="225">
        <f t="shared" si="25"/>
        <v>0</v>
      </c>
      <c r="F56" s="225">
        <f t="shared" si="25"/>
        <v>0</v>
      </c>
      <c r="G56" s="225">
        <f t="shared" si="25"/>
        <v>0</v>
      </c>
      <c r="H56" s="225">
        <f t="shared" si="25"/>
        <v>0</v>
      </c>
      <c r="I56" s="225">
        <f t="shared" si="25"/>
        <v>0</v>
      </c>
      <c r="J56" s="225">
        <f t="shared" si="25"/>
        <v>0</v>
      </c>
      <c r="K56" s="225">
        <f t="shared" si="25"/>
        <v>0</v>
      </c>
      <c r="L56" s="225">
        <f t="shared" si="25"/>
        <v>0</v>
      </c>
      <c r="M56" s="225">
        <f t="shared" si="25"/>
        <v>0</v>
      </c>
      <c r="N56" s="225">
        <f t="shared" si="25"/>
        <v>0</v>
      </c>
      <c r="O56" s="225">
        <f t="shared" si="25"/>
        <v>0</v>
      </c>
      <c r="P56" s="225">
        <f t="shared" si="4"/>
        <v>0</v>
      </c>
      <c r="Q56" s="226">
        <f t="shared" si="8"/>
        <v>0</v>
      </c>
    </row>
    <row r="57" spans="1:18" hidden="1" x14ac:dyDescent="0.2">
      <c r="A57" s="223"/>
      <c r="B57" s="224" t="s">
        <v>1185</v>
      </c>
      <c r="C57" s="224" t="s">
        <v>1184</v>
      </c>
      <c r="D57" s="225">
        <f t="shared" ref="D57:O57" si="26">((D23/100)*$P$23)*$Q$9</f>
        <v>0</v>
      </c>
      <c r="E57" s="225">
        <f t="shared" si="26"/>
        <v>0</v>
      </c>
      <c r="F57" s="225">
        <f t="shared" si="26"/>
        <v>0</v>
      </c>
      <c r="G57" s="225">
        <f t="shared" si="26"/>
        <v>0</v>
      </c>
      <c r="H57" s="225">
        <f t="shared" si="26"/>
        <v>0</v>
      </c>
      <c r="I57" s="225">
        <f t="shared" si="26"/>
        <v>0</v>
      </c>
      <c r="J57" s="225">
        <f t="shared" si="26"/>
        <v>0</v>
      </c>
      <c r="K57" s="225">
        <f t="shared" si="26"/>
        <v>0</v>
      </c>
      <c r="L57" s="225">
        <f t="shared" si="26"/>
        <v>0</v>
      </c>
      <c r="M57" s="225">
        <f t="shared" si="26"/>
        <v>0</v>
      </c>
      <c r="N57" s="225">
        <f t="shared" si="26"/>
        <v>0</v>
      </c>
      <c r="O57" s="225">
        <f t="shared" si="26"/>
        <v>0</v>
      </c>
      <c r="P57" s="225">
        <f t="shared" si="4"/>
        <v>0</v>
      </c>
      <c r="Q57" s="226">
        <f t="shared" si="8"/>
        <v>0</v>
      </c>
      <c r="R57" s="279"/>
    </row>
    <row r="58" spans="1:18" hidden="1" x14ac:dyDescent="0.2">
      <c r="A58" s="223">
        <v>12</v>
      </c>
      <c r="B58" s="224" t="s">
        <v>1183</v>
      </c>
      <c r="C58" s="224" t="s">
        <v>1184</v>
      </c>
      <c r="D58" s="225">
        <f t="shared" ref="D58:O58" si="27">((D24/100)*$P$24)*$Q$8</f>
        <v>0</v>
      </c>
      <c r="E58" s="225">
        <f t="shared" si="27"/>
        <v>0</v>
      </c>
      <c r="F58" s="225">
        <f t="shared" si="27"/>
        <v>0</v>
      </c>
      <c r="G58" s="225">
        <f t="shared" si="27"/>
        <v>0</v>
      </c>
      <c r="H58" s="225">
        <f t="shared" si="27"/>
        <v>0</v>
      </c>
      <c r="I58" s="225">
        <f t="shared" si="27"/>
        <v>0</v>
      </c>
      <c r="J58" s="225">
        <f t="shared" si="27"/>
        <v>0</v>
      </c>
      <c r="K58" s="225">
        <f t="shared" si="27"/>
        <v>0</v>
      </c>
      <c r="L58" s="225">
        <f t="shared" si="27"/>
        <v>0</v>
      </c>
      <c r="M58" s="225">
        <f t="shared" si="27"/>
        <v>0</v>
      </c>
      <c r="N58" s="225">
        <f t="shared" si="27"/>
        <v>0</v>
      </c>
      <c r="O58" s="225">
        <f t="shared" si="27"/>
        <v>0</v>
      </c>
      <c r="P58" s="225">
        <f t="shared" si="4"/>
        <v>0</v>
      </c>
      <c r="Q58" s="226">
        <f t="shared" si="8"/>
        <v>0</v>
      </c>
    </row>
    <row r="59" spans="1:18" hidden="1" x14ac:dyDescent="0.2">
      <c r="A59" s="223"/>
      <c r="B59" s="224" t="s">
        <v>1185</v>
      </c>
      <c r="C59" s="224" t="s">
        <v>1184</v>
      </c>
      <c r="D59" s="225">
        <f t="shared" ref="D59:O59" si="28">((D24/100)*$P$24)*$Q$9</f>
        <v>0</v>
      </c>
      <c r="E59" s="225">
        <f t="shared" si="28"/>
        <v>0</v>
      </c>
      <c r="F59" s="225">
        <f t="shared" si="28"/>
        <v>0</v>
      </c>
      <c r="G59" s="225">
        <f t="shared" si="28"/>
        <v>0</v>
      </c>
      <c r="H59" s="225">
        <f t="shared" si="28"/>
        <v>0</v>
      </c>
      <c r="I59" s="225">
        <f t="shared" si="28"/>
        <v>0</v>
      </c>
      <c r="J59" s="225">
        <f t="shared" si="28"/>
        <v>0</v>
      </c>
      <c r="K59" s="225">
        <f t="shared" si="28"/>
        <v>0</v>
      </c>
      <c r="L59" s="225">
        <f t="shared" si="28"/>
        <v>0</v>
      </c>
      <c r="M59" s="225">
        <f t="shared" si="28"/>
        <v>0</v>
      </c>
      <c r="N59" s="225">
        <f t="shared" si="28"/>
        <v>0</v>
      </c>
      <c r="O59" s="225">
        <f t="shared" si="28"/>
        <v>0</v>
      </c>
      <c r="P59" s="225">
        <f t="shared" si="4"/>
        <v>0</v>
      </c>
      <c r="Q59" s="226">
        <f t="shared" si="8"/>
        <v>0</v>
      </c>
      <c r="R59" s="279"/>
    </row>
    <row r="60" spans="1:18" hidden="1" x14ac:dyDescent="0.2">
      <c r="A60" s="223">
        <v>13</v>
      </c>
      <c r="B60" s="224" t="s">
        <v>1183</v>
      </c>
      <c r="C60" s="224" t="s">
        <v>1184</v>
      </c>
      <c r="D60" s="225">
        <f t="shared" ref="D60:O60" si="29">((D25/100)*$P$25)*$Q$8</f>
        <v>0</v>
      </c>
      <c r="E60" s="225">
        <f t="shared" si="29"/>
        <v>0</v>
      </c>
      <c r="F60" s="225">
        <f t="shared" si="29"/>
        <v>0</v>
      </c>
      <c r="G60" s="225">
        <f t="shared" si="29"/>
        <v>0</v>
      </c>
      <c r="H60" s="225">
        <f t="shared" si="29"/>
        <v>0</v>
      </c>
      <c r="I60" s="225">
        <f t="shared" si="29"/>
        <v>0</v>
      </c>
      <c r="J60" s="225">
        <f t="shared" si="29"/>
        <v>0</v>
      </c>
      <c r="K60" s="225">
        <f t="shared" si="29"/>
        <v>0</v>
      </c>
      <c r="L60" s="225">
        <f t="shared" si="29"/>
        <v>0</v>
      </c>
      <c r="M60" s="225">
        <f t="shared" si="29"/>
        <v>0</v>
      </c>
      <c r="N60" s="225">
        <f t="shared" si="29"/>
        <v>0</v>
      </c>
      <c r="O60" s="225">
        <f t="shared" si="29"/>
        <v>0</v>
      </c>
      <c r="P60" s="225">
        <f t="shared" si="4"/>
        <v>0</v>
      </c>
      <c r="Q60" s="226">
        <f t="shared" si="8"/>
        <v>0</v>
      </c>
    </row>
    <row r="61" spans="1:18" hidden="1" x14ac:dyDescent="0.2">
      <c r="A61" s="223"/>
      <c r="B61" s="224" t="s">
        <v>1185</v>
      </c>
      <c r="C61" s="224" t="s">
        <v>1184</v>
      </c>
      <c r="D61" s="225">
        <f t="shared" ref="D61:O61" si="30">((D25/100)*$P$25)*$Q$9</f>
        <v>0</v>
      </c>
      <c r="E61" s="225">
        <f t="shared" si="30"/>
        <v>0</v>
      </c>
      <c r="F61" s="225">
        <f t="shared" si="30"/>
        <v>0</v>
      </c>
      <c r="G61" s="225">
        <f t="shared" si="30"/>
        <v>0</v>
      </c>
      <c r="H61" s="225">
        <f t="shared" si="30"/>
        <v>0</v>
      </c>
      <c r="I61" s="225">
        <f t="shared" si="30"/>
        <v>0</v>
      </c>
      <c r="J61" s="225">
        <f t="shared" si="30"/>
        <v>0</v>
      </c>
      <c r="K61" s="225">
        <f t="shared" si="30"/>
        <v>0</v>
      </c>
      <c r="L61" s="225">
        <f t="shared" si="30"/>
        <v>0</v>
      </c>
      <c r="M61" s="225">
        <f t="shared" si="30"/>
        <v>0</v>
      </c>
      <c r="N61" s="225">
        <f t="shared" si="30"/>
        <v>0</v>
      </c>
      <c r="O61" s="225">
        <f t="shared" si="30"/>
        <v>0</v>
      </c>
      <c r="P61" s="225">
        <f t="shared" si="4"/>
        <v>0</v>
      </c>
      <c r="Q61" s="226">
        <f t="shared" si="8"/>
        <v>0</v>
      </c>
      <c r="R61" s="279"/>
    </row>
    <row r="62" spans="1:18" hidden="1" x14ac:dyDescent="0.2">
      <c r="A62" s="223">
        <v>14</v>
      </c>
      <c r="B62" s="224" t="s">
        <v>1183</v>
      </c>
      <c r="C62" s="224" t="s">
        <v>1184</v>
      </c>
      <c r="D62" s="225">
        <f t="shared" ref="D62:O62" si="31">((D26/100)*$P$26)*$Q$8</f>
        <v>0</v>
      </c>
      <c r="E62" s="225">
        <f t="shared" si="31"/>
        <v>0</v>
      </c>
      <c r="F62" s="225">
        <f t="shared" si="31"/>
        <v>0</v>
      </c>
      <c r="G62" s="225">
        <f t="shared" si="31"/>
        <v>0</v>
      </c>
      <c r="H62" s="225">
        <f t="shared" si="31"/>
        <v>0</v>
      </c>
      <c r="I62" s="225">
        <f t="shared" si="31"/>
        <v>0</v>
      </c>
      <c r="J62" s="225">
        <f t="shared" si="31"/>
        <v>0</v>
      </c>
      <c r="K62" s="225">
        <f t="shared" si="31"/>
        <v>0</v>
      </c>
      <c r="L62" s="225">
        <f t="shared" si="31"/>
        <v>0</v>
      </c>
      <c r="M62" s="225">
        <f t="shared" si="31"/>
        <v>0</v>
      </c>
      <c r="N62" s="225">
        <f t="shared" si="31"/>
        <v>0</v>
      </c>
      <c r="O62" s="225">
        <f t="shared" si="31"/>
        <v>0</v>
      </c>
      <c r="P62" s="225">
        <f t="shared" si="4"/>
        <v>0</v>
      </c>
      <c r="Q62" s="226">
        <f t="shared" si="8"/>
        <v>0</v>
      </c>
    </row>
    <row r="63" spans="1:18" hidden="1" x14ac:dyDescent="0.2">
      <c r="A63" s="223"/>
      <c r="B63" s="224" t="s">
        <v>1185</v>
      </c>
      <c r="C63" s="224" t="s">
        <v>1184</v>
      </c>
      <c r="D63" s="225">
        <f t="shared" ref="D63:O63" si="32">((D26/100)*$P$26)*$Q$9</f>
        <v>0</v>
      </c>
      <c r="E63" s="225">
        <f t="shared" si="32"/>
        <v>0</v>
      </c>
      <c r="F63" s="225">
        <f t="shared" si="32"/>
        <v>0</v>
      </c>
      <c r="G63" s="225">
        <f t="shared" si="32"/>
        <v>0</v>
      </c>
      <c r="H63" s="225">
        <f t="shared" si="32"/>
        <v>0</v>
      </c>
      <c r="I63" s="225">
        <f t="shared" si="32"/>
        <v>0</v>
      </c>
      <c r="J63" s="225">
        <f t="shared" si="32"/>
        <v>0</v>
      </c>
      <c r="K63" s="225">
        <f t="shared" si="32"/>
        <v>0</v>
      </c>
      <c r="L63" s="225">
        <f t="shared" si="32"/>
        <v>0</v>
      </c>
      <c r="M63" s="225">
        <f t="shared" si="32"/>
        <v>0</v>
      </c>
      <c r="N63" s="225">
        <f t="shared" si="32"/>
        <v>0</v>
      </c>
      <c r="O63" s="225">
        <f t="shared" si="32"/>
        <v>0</v>
      </c>
      <c r="P63" s="225">
        <f t="shared" si="4"/>
        <v>0</v>
      </c>
      <c r="Q63" s="226">
        <f t="shared" si="8"/>
        <v>0</v>
      </c>
      <c r="R63" s="279"/>
    </row>
    <row r="64" spans="1:18" hidden="1" x14ac:dyDescent="0.2">
      <c r="A64" s="223">
        <v>15</v>
      </c>
      <c r="B64" s="224" t="s">
        <v>1183</v>
      </c>
      <c r="C64" s="224" t="s">
        <v>1184</v>
      </c>
      <c r="D64" s="225">
        <f t="shared" ref="D64:O64" si="33">((D27/100)*$P$27)*$Q$8</f>
        <v>0</v>
      </c>
      <c r="E64" s="225">
        <f t="shared" si="33"/>
        <v>0</v>
      </c>
      <c r="F64" s="225">
        <f t="shared" si="33"/>
        <v>0</v>
      </c>
      <c r="G64" s="225">
        <f t="shared" si="33"/>
        <v>0</v>
      </c>
      <c r="H64" s="225">
        <f t="shared" si="33"/>
        <v>0</v>
      </c>
      <c r="I64" s="225">
        <f t="shared" si="33"/>
        <v>0</v>
      </c>
      <c r="J64" s="225">
        <f t="shared" si="33"/>
        <v>0</v>
      </c>
      <c r="K64" s="225">
        <f t="shared" si="33"/>
        <v>0</v>
      </c>
      <c r="L64" s="225">
        <f t="shared" si="33"/>
        <v>0</v>
      </c>
      <c r="M64" s="225">
        <f t="shared" si="33"/>
        <v>0</v>
      </c>
      <c r="N64" s="225">
        <f t="shared" si="33"/>
        <v>0</v>
      </c>
      <c r="O64" s="225">
        <f t="shared" si="33"/>
        <v>0</v>
      </c>
      <c r="P64" s="225">
        <f t="shared" si="4"/>
        <v>0</v>
      </c>
      <c r="Q64" s="226">
        <f t="shared" si="8"/>
        <v>0</v>
      </c>
    </row>
    <row r="65" spans="1:19" hidden="1" x14ac:dyDescent="0.2">
      <c r="A65" s="223"/>
      <c r="B65" s="224" t="s">
        <v>1185</v>
      </c>
      <c r="C65" s="224" t="s">
        <v>1184</v>
      </c>
      <c r="D65" s="225">
        <f t="shared" ref="D65:O65" si="34">((D27/100)*$P$27)*$Q$9</f>
        <v>0</v>
      </c>
      <c r="E65" s="225">
        <f t="shared" si="34"/>
        <v>0</v>
      </c>
      <c r="F65" s="225">
        <f t="shared" si="34"/>
        <v>0</v>
      </c>
      <c r="G65" s="225">
        <f t="shared" si="34"/>
        <v>0</v>
      </c>
      <c r="H65" s="225">
        <f t="shared" si="34"/>
        <v>0</v>
      </c>
      <c r="I65" s="225">
        <f t="shared" si="34"/>
        <v>0</v>
      </c>
      <c r="J65" s="225">
        <f t="shared" si="34"/>
        <v>0</v>
      </c>
      <c r="K65" s="225">
        <f t="shared" si="34"/>
        <v>0</v>
      </c>
      <c r="L65" s="225">
        <f t="shared" si="34"/>
        <v>0</v>
      </c>
      <c r="M65" s="225">
        <f t="shared" si="34"/>
        <v>0</v>
      </c>
      <c r="N65" s="225">
        <f t="shared" si="34"/>
        <v>0</v>
      </c>
      <c r="O65" s="225">
        <f t="shared" si="34"/>
        <v>0</v>
      </c>
      <c r="P65" s="225">
        <f t="shared" si="4"/>
        <v>0</v>
      </c>
      <c r="Q65" s="226">
        <f t="shared" si="8"/>
        <v>0</v>
      </c>
      <c r="R65" s="279"/>
    </row>
    <row r="66" spans="1:19" hidden="1" x14ac:dyDescent="0.2">
      <c r="A66" s="223">
        <v>16</v>
      </c>
      <c r="B66" s="224" t="s">
        <v>1183</v>
      </c>
      <c r="C66" s="224" t="s">
        <v>1184</v>
      </c>
      <c r="D66" s="225">
        <f t="shared" ref="D66:O66" si="35">((D28/100)*$P$28)*$Q$8</f>
        <v>0</v>
      </c>
      <c r="E66" s="225">
        <f t="shared" si="35"/>
        <v>0</v>
      </c>
      <c r="F66" s="225">
        <f t="shared" si="35"/>
        <v>0</v>
      </c>
      <c r="G66" s="225">
        <f t="shared" si="35"/>
        <v>0</v>
      </c>
      <c r="H66" s="225">
        <f t="shared" si="35"/>
        <v>0</v>
      </c>
      <c r="I66" s="225">
        <f t="shared" si="35"/>
        <v>0</v>
      </c>
      <c r="J66" s="225">
        <f t="shared" si="35"/>
        <v>0</v>
      </c>
      <c r="K66" s="225">
        <f t="shared" si="35"/>
        <v>0</v>
      </c>
      <c r="L66" s="225">
        <f t="shared" si="35"/>
        <v>0</v>
      </c>
      <c r="M66" s="225">
        <f t="shared" si="35"/>
        <v>0</v>
      </c>
      <c r="N66" s="225">
        <f t="shared" si="35"/>
        <v>0</v>
      </c>
      <c r="O66" s="225">
        <f t="shared" si="35"/>
        <v>0</v>
      </c>
      <c r="P66" s="225">
        <f t="shared" si="4"/>
        <v>0</v>
      </c>
      <c r="Q66" s="226">
        <f t="shared" si="8"/>
        <v>0</v>
      </c>
    </row>
    <row r="67" spans="1:19" hidden="1" x14ac:dyDescent="0.2">
      <c r="A67" s="223"/>
      <c r="B67" s="224" t="s">
        <v>1185</v>
      </c>
      <c r="C67" s="224" t="s">
        <v>1184</v>
      </c>
      <c r="D67" s="225">
        <f t="shared" ref="D67:O67" si="36">((D28/100)*$P$28)*$Q$9</f>
        <v>0</v>
      </c>
      <c r="E67" s="225">
        <f t="shared" si="36"/>
        <v>0</v>
      </c>
      <c r="F67" s="225">
        <f t="shared" si="36"/>
        <v>0</v>
      </c>
      <c r="G67" s="225">
        <f t="shared" si="36"/>
        <v>0</v>
      </c>
      <c r="H67" s="225">
        <f t="shared" si="36"/>
        <v>0</v>
      </c>
      <c r="I67" s="225">
        <f t="shared" si="36"/>
        <v>0</v>
      </c>
      <c r="J67" s="225">
        <f t="shared" si="36"/>
        <v>0</v>
      </c>
      <c r="K67" s="225">
        <f t="shared" si="36"/>
        <v>0</v>
      </c>
      <c r="L67" s="225">
        <f t="shared" si="36"/>
        <v>0</v>
      </c>
      <c r="M67" s="225">
        <f t="shared" si="36"/>
        <v>0</v>
      </c>
      <c r="N67" s="225">
        <f t="shared" si="36"/>
        <v>0</v>
      </c>
      <c r="O67" s="225">
        <f t="shared" si="36"/>
        <v>0</v>
      </c>
      <c r="P67" s="225">
        <f t="shared" si="4"/>
        <v>0</v>
      </c>
      <c r="Q67" s="226">
        <f t="shared" si="8"/>
        <v>0</v>
      </c>
      <c r="R67" s="279"/>
    </row>
    <row r="68" spans="1:19" hidden="1" x14ac:dyDescent="0.2">
      <c r="A68" s="223">
        <v>17</v>
      </c>
      <c r="B68" s="224" t="s">
        <v>1183</v>
      </c>
      <c r="C68" s="224" t="s">
        <v>1184</v>
      </c>
      <c r="D68" s="225">
        <f t="shared" ref="D68:O68" si="37">((D29/100)*$P$29)*$Q$8</f>
        <v>0</v>
      </c>
      <c r="E68" s="225">
        <f t="shared" si="37"/>
        <v>0</v>
      </c>
      <c r="F68" s="225">
        <f t="shared" si="37"/>
        <v>0</v>
      </c>
      <c r="G68" s="225">
        <f t="shared" si="37"/>
        <v>0</v>
      </c>
      <c r="H68" s="225">
        <f t="shared" si="37"/>
        <v>0</v>
      </c>
      <c r="I68" s="225">
        <f t="shared" si="37"/>
        <v>0</v>
      </c>
      <c r="J68" s="225">
        <f t="shared" si="37"/>
        <v>0</v>
      </c>
      <c r="K68" s="225">
        <f t="shared" si="37"/>
        <v>0</v>
      </c>
      <c r="L68" s="225">
        <f t="shared" si="37"/>
        <v>0</v>
      </c>
      <c r="M68" s="225">
        <f t="shared" si="37"/>
        <v>0</v>
      </c>
      <c r="N68" s="225">
        <f t="shared" si="37"/>
        <v>0</v>
      </c>
      <c r="O68" s="225">
        <f t="shared" si="37"/>
        <v>0</v>
      </c>
      <c r="P68" s="225">
        <f t="shared" si="4"/>
        <v>0</v>
      </c>
      <c r="Q68" s="226">
        <f t="shared" si="8"/>
        <v>0</v>
      </c>
    </row>
    <row r="69" spans="1:19" hidden="1" x14ac:dyDescent="0.2">
      <c r="A69" s="223"/>
      <c r="B69" s="224" t="s">
        <v>1185</v>
      </c>
      <c r="C69" s="224" t="s">
        <v>1184</v>
      </c>
      <c r="D69" s="225">
        <f t="shared" ref="D69:O69" si="38">((D29/100)*$P$29)*$Q$9</f>
        <v>0</v>
      </c>
      <c r="E69" s="225">
        <f t="shared" si="38"/>
        <v>0</v>
      </c>
      <c r="F69" s="225">
        <f t="shared" si="38"/>
        <v>0</v>
      </c>
      <c r="G69" s="225">
        <f t="shared" si="38"/>
        <v>0</v>
      </c>
      <c r="H69" s="225">
        <f t="shared" si="38"/>
        <v>0</v>
      </c>
      <c r="I69" s="225">
        <f t="shared" si="38"/>
        <v>0</v>
      </c>
      <c r="J69" s="225">
        <f t="shared" si="38"/>
        <v>0</v>
      </c>
      <c r="K69" s="225">
        <f t="shared" si="38"/>
        <v>0</v>
      </c>
      <c r="L69" s="225">
        <f t="shared" si="38"/>
        <v>0</v>
      </c>
      <c r="M69" s="225">
        <f t="shared" si="38"/>
        <v>0</v>
      </c>
      <c r="N69" s="225">
        <f t="shared" si="38"/>
        <v>0</v>
      </c>
      <c r="O69" s="225">
        <f t="shared" si="38"/>
        <v>0</v>
      </c>
      <c r="P69" s="225">
        <f t="shared" si="4"/>
        <v>0</v>
      </c>
      <c r="Q69" s="226">
        <f t="shared" si="8"/>
        <v>0</v>
      </c>
      <c r="R69" s="279"/>
    </row>
    <row r="70" spans="1:19" hidden="1" x14ac:dyDescent="0.2">
      <c r="A70" s="223">
        <v>18</v>
      </c>
      <c r="B70" s="224" t="s">
        <v>1183</v>
      </c>
      <c r="C70" s="224" t="s">
        <v>1184</v>
      </c>
      <c r="D70" s="225">
        <f t="shared" ref="D70:O70" si="39">((D30/100)*$P$30)*$Q$8</f>
        <v>0</v>
      </c>
      <c r="E70" s="225">
        <f t="shared" si="39"/>
        <v>0</v>
      </c>
      <c r="F70" s="225">
        <f t="shared" si="39"/>
        <v>0</v>
      </c>
      <c r="G70" s="225">
        <f t="shared" si="39"/>
        <v>0</v>
      </c>
      <c r="H70" s="225">
        <f t="shared" si="39"/>
        <v>0</v>
      </c>
      <c r="I70" s="225">
        <f t="shared" si="39"/>
        <v>0</v>
      </c>
      <c r="J70" s="225">
        <f t="shared" si="39"/>
        <v>0</v>
      </c>
      <c r="K70" s="225">
        <f t="shared" si="39"/>
        <v>0</v>
      </c>
      <c r="L70" s="225">
        <f t="shared" si="39"/>
        <v>0</v>
      </c>
      <c r="M70" s="225">
        <f t="shared" si="39"/>
        <v>0</v>
      </c>
      <c r="N70" s="225">
        <f t="shared" si="39"/>
        <v>0</v>
      </c>
      <c r="O70" s="225">
        <f t="shared" si="39"/>
        <v>0</v>
      </c>
      <c r="P70" s="225">
        <f t="shared" si="4"/>
        <v>0</v>
      </c>
      <c r="Q70" s="226">
        <f t="shared" si="8"/>
        <v>0</v>
      </c>
    </row>
    <row r="71" spans="1:19" hidden="1" x14ac:dyDescent="0.2">
      <c r="A71" s="227"/>
      <c r="B71" s="228" t="s">
        <v>1185</v>
      </c>
      <c r="C71" s="228" t="s">
        <v>1184</v>
      </c>
      <c r="D71" s="229">
        <f t="shared" ref="D71:O71" si="40">((D30/100)*$P$30)*$Q$9</f>
        <v>0</v>
      </c>
      <c r="E71" s="229">
        <f t="shared" si="40"/>
        <v>0</v>
      </c>
      <c r="F71" s="229">
        <f t="shared" si="40"/>
        <v>0</v>
      </c>
      <c r="G71" s="229">
        <f t="shared" si="40"/>
        <v>0</v>
      </c>
      <c r="H71" s="229">
        <f t="shared" si="40"/>
        <v>0</v>
      </c>
      <c r="I71" s="229">
        <f t="shared" si="40"/>
        <v>0</v>
      </c>
      <c r="J71" s="229">
        <f t="shared" si="40"/>
        <v>0</v>
      </c>
      <c r="K71" s="229">
        <f t="shared" si="40"/>
        <v>0</v>
      </c>
      <c r="L71" s="229">
        <f t="shared" si="40"/>
        <v>0</v>
      </c>
      <c r="M71" s="229">
        <f t="shared" si="40"/>
        <v>0</v>
      </c>
      <c r="N71" s="229">
        <f t="shared" si="40"/>
        <v>0</v>
      </c>
      <c r="O71" s="229">
        <f t="shared" si="40"/>
        <v>0</v>
      </c>
      <c r="P71" s="225">
        <f t="shared" si="4"/>
        <v>0</v>
      </c>
      <c r="Q71" s="226">
        <f t="shared" si="8"/>
        <v>0</v>
      </c>
      <c r="R71" s="280"/>
    </row>
    <row r="72" spans="1:19" x14ac:dyDescent="0.2">
      <c r="A72" s="230"/>
      <c r="B72" s="231"/>
      <c r="C72" s="231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3"/>
    </row>
    <row r="73" spans="1:19" x14ac:dyDescent="0.2">
      <c r="A73" s="234" t="s">
        <v>1186</v>
      </c>
      <c r="B73" s="235" t="s">
        <v>1183</v>
      </c>
      <c r="C73" s="235" t="s">
        <v>1184</v>
      </c>
      <c r="D73" s="236">
        <f>SUMIF($B$36:$B$71,"FINANCIAMENTO",D$36:D$71)</f>
        <v>216237.48681982953</v>
      </c>
      <c r="E73" s="236">
        <f>SUMIF($B$36:$B$71,"FINANCIAMENTO",E$36:E$71)</f>
        <v>214603.16039164897</v>
      </c>
      <c r="F73" s="236">
        <f t="shared" ref="F73:Q73" si="41">SUMIF($B$36:$B$71,"FINANCIAMENTO",F$36:F$71)</f>
        <v>389622.88165815145</v>
      </c>
      <c r="G73" s="236">
        <f t="shared" si="41"/>
        <v>372753.95711199939</v>
      </c>
      <c r="H73" s="236">
        <f t="shared" si="41"/>
        <v>402630.25062751584</v>
      </c>
      <c r="I73" s="236">
        <f t="shared" si="41"/>
        <v>404152.25885724387</v>
      </c>
      <c r="J73" s="236">
        <f t="shared" si="41"/>
        <v>0</v>
      </c>
      <c r="K73" s="236">
        <f t="shared" si="41"/>
        <v>0</v>
      </c>
      <c r="L73" s="236">
        <f t="shared" si="41"/>
        <v>0</v>
      </c>
      <c r="M73" s="236">
        <f t="shared" si="41"/>
        <v>0</v>
      </c>
      <c r="N73" s="236">
        <f t="shared" si="41"/>
        <v>0</v>
      </c>
      <c r="O73" s="236">
        <f t="shared" si="41"/>
        <v>0</v>
      </c>
      <c r="P73" s="236">
        <f t="shared" si="41"/>
        <v>1999999.9954663892</v>
      </c>
      <c r="Q73" s="237">
        <f t="shared" si="41"/>
        <v>0.94991267000000001</v>
      </c>
    </row>
    <row r="74" spans="1:19" x14ac:dyDescent="0.2">
      <c r="A74" s="234" t="s">
        <v>1175</v>
      </c>
      <c r="B74" s="238" t="s">
        <v>1185</v>
      </c>
      <c r="C74" s="238" t="s">
        <v>1184</v>
      </c>
      <c r="D74" s="236">
        <f>SUMIF($B$36:$B$71,"CONTRAPARTIDA",D$36:D$71)</f>
        <v>11401.846404170448</v>
      </c>
      <c r="E74" s="236">
        <f>SUMIF($B$36:$B$71,"CONTRAPARTIDA",E$36:E$71)</f>
        <v>11315.671064351051</v>
      </c>
      <c r="F74" s="236">
        <f t="shared" ref="F74:Q74" si="42">SUMIF($B$36:$B$71,"CONTRAPARTIDA",F$36:F$71)</f>
        <v>20544.172601848521</v>
      </c>
      <c r="G74" s="236">
        <f t="shared" si="42"/>
        <v>19654.702004000595</v>
      </c>
      <c r="H74" s="236">
        <f t="shared" si="42"/>
        <v>21230.029736484183</v>
      </c>
      <c r="I74" s="236">
        <f t="shared" si="42"/>
        <v>21310.282722756179</v>
      </c>
      <c r="J74" s="236">
        <f t="shared" si="42"/>
        <v>0</v>
      </c>
      <c r="K74" s="236">
        <f t="shared" si="42"/>
        <v>0</v>
      </c>
      <c r="L74" s="236">
        <f t="shared" si="42"/>
        <v>0</v>
      </c>
      <c r="M74" s="236">
        <f t="shared" si="42"/>
        <v>0</v>
      </c>
      <c r="N74" s="236">
        <f t="shared" si="42"/>
        <v>0</v>
      </c>
      <c r="O74" s="236">
        <f t="shared" si="42"/>
        <v>0</v>
      </c>
      <c r="P74" s="236">
        <f t="shared" si="42"/>
        <v>105456.70453361097</v>
      </c>
      <c r="Q74" s="237">
        <f t="shared" si="42"/>
        <v>5.0087329999999985E-2</v>
      </c>
    </row>
    <row r="75" spans="1:19" x14ac:dyDescent="0.2">
      <c r="A75" s="239"/>
      <c r="B75" s="231"/>
      <c r="C75" s="231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3"/>
    </row>
    <row r="76" spans="1:19" ht="13.5" thickBot="1" x14ac:dyDescent="0.25">
      <c r="A76" s="240" t="s">
        <v>1187</v>
      </c>
      <c r="B76" s="241"/>
      <c r="C76" s="242" t="s">
        <v>1184</v>
      </c>
      <c r="D76" s="243">
        <f>SUM(D73:D74)</f>
        <v>227639.33322399997</v>
      </c>
      <c r="E76" s="243">
        <f t="shared" ref="E76:O76" si="43">SUM(E73:E74)</f>
        <v>225918.83145600001</v>
      </c>
      <c r="F76" s="243">
        <f t="shared" si="43"/>
        <v>410167.05426</v>
      </c>
      <c r="G76" s="243">
        <f t="shared" si="43"/>
        <v>392408.659116</v>
      </c>
      <c r="H76" s="243">
        <f t="shared" si="43"/>
        <v>423860.28036400001</v>
      </c>
      <c r="I76" s="243">
        <f t="shared" si="43"/>
        <v>425462.54158000008</v>
      </c>
      <c r="J76" s="244">
        <f t="shared" si="43"/>
        <v>0</v>
      </c>
      <c r="K76" s="244">
        <f>SUM(K73:K74)</f>
        <v>0</v>
      </c>
      <c r="L76" s="244">
        <f>SUM(L73:L74)</f>
        <v>0</v>
      </c>
      <c r="M76" s="244">
        <f>SUM(M73:M74)</f>
        <v>0</v>
      </c>
      <c r="N76" s="244">
        <f>SUM(N73:N74)</f>
        <v>0</v>
      </c>
      <c r="O76" s="244">
        <f t="shared" si="43"/>
        <v>0</v>
      </c>
      <c r="P76" s="244">
        <f>SUM(D76:O76)</f>
        <v>2105456.7000000002</v>
      </c>
      <c r="Q76" s="245">
        <f>SUM(Q72:Q73)</f>
        <v>0.94991267000000001</v>
      </c>
    </row>
    <row r="77" spans="1:19" ht="14.25" thickTop="1" thickBot="1" x14ac:dyDescent="0.25">
      <c r="A77" s="246" t="s">
        <v>1188</v>
      </c>
      <c r="B77" s="247"/>
      <c r="C77" s="248" t="s">
        <v>1184</v>
      </c>
      <c r="D77" s="249">
        <f t="shared" ref="D77:P77" si="44">IF($P$76=0,0,D76/$P$76)</f>
        <v>0.10811874365499892</v>
      </c>
      <c r="E77" s="249">
        <f t="shared" si="44"/>
        <v>0.10730158043905628</v>
      </c>
      <c r="F77" s="249">
        <f t="shared" si="44"/>
        <v>0.19481144127067537</v>
      </c>
      <c r="G77" s="249">
        <f t="shared" si="44"/>
        <v>0.18637697897848005</v>
      </c>
      <c r="H77" s="249">
        <f t="shared" si="44"/>
        <v>0.20131512577010013</v>
      </c>
      <c r="I77" s="249">
        <f t="shared" si="44"/>
        <v>0.20207612988668922</v>
      </c>
      <c r="J77" s="249">
        <f t="shared" si="44"/>
        <v>0</v>
      </c>
      <c r="K77" s="249">
        <f t="shared" si="44"/>
        <v>0</v>
      </c>
      <c r="L77" s="249">
        <f t="shared" si="44"/>
        <v>0</v>
      </c>
      <c r="M77" s="249">
        <f>IF($P$76=0,0,M76/$P$76)</f>
        <v>0</v>
      </c>
      <c r="N77" s="249">
        <f>IF($P$76=0,0,N76/$P$76)</f>
        <v>0</v>
      </c>
      <c r="O77" s="249">
        <f t="shared" si="44"/>
        <v>0</v>
      </c>
      <c r="P77" s="249">
        <f t="shared" si="44"/>
        <v>1</v>
      </c>
      <c r="Q77" s="250">
        <f>SUM(Q73:Q74)</f>
        <v>1</v>
      </c>
    </row>
    <row r="78" spans="1:19" ht="13.5" thickTop="1" x14ac:dyDescent="0.2">
      <c r="A78" s="281"/>
      <c r="B78" s="282"/>
      <c r="C78" s="283" t="s">
        <v>1189</v>
      </c>
      <c r="D78" s="284"/>
      <c r="E78" s="284"/>
      <c r="F78" s="285"/>
      <c r="G78" s="284"/>
      <c r="H78" s="286"/>
      <c r="I78" s="287" t="s">
        <v>1190</v>
      </c>
      <c r="J78" s="287"/>
      <c r="K78" s="287"/>
      <c r="L78" s="288" t="s">
        <v>1191</v>
      </c>
      <c r="M78" s="289"/>
      <c r="N78" s="289"/>
      <c r="O78" s="289"/>
      <c r="P78" s="289"/>
      <c r="Q78" s="290"/>
    </row>
    <row r="79" spans="1:19" ht="13.5" thickBot="1" x14ac:dyDescent="0.25">
      <c r="A79" s="291"/>
      <c r="B79" s="292"/>
      <c r="C79" s="293"/>
      <c r="D79" s="294"/>
      <c r="E79" s="294"/>
      <c r="F79" s="294"/>
      <c r="G79" s="295"/>
      <c r="H79" s="296"/>
      <c r="I79" s="297" t="s">
        <v>1192</v>
      </c>
      <c r="J79" s="298"/>
      <c r="K79" s="298"/>
      <c r="L79" s="299"/>
      <c r="M79" s="300"/>
      <c r="N79" s="301"/>
      <c r="O79" s="301"/>
      <c r="P79" s="301"/>
      <c r="Q79" s="302"/>
      <c r="S79" s="303"/>
    </row>
    <row r="81" spans="1:17" x14ac:dyDescent="0.2">
      <c r="A81" s="304" t="s">
        <v>1198</v>
      </c>
      <c r="B81" s="304"/>
      <c r="C81" s="304"/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304"/>
    </row>
    <row r="82" spans="1:17" x14ac:dyDescent="0.2">
      <c r="A82" s="304" t="s">
        <v>1198</v>
      </c>
      <c r="B82" s="304"/>
      <c r="C82" s="304"/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4"/>
      <c r="P82" s="304"/>
      <c r="Q82" s="304"/>
    </row>
    <row r="83" spans="1:17" x14ac:dyDescent="0.2">
      <c r="A83" s="304" t="s">
        <v>1198</v>
      </c>
      <c r="B83" s="304"/>
      <c r="C83" s="304"/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304"/>
    </row>
    <row r="84" spans="1:17" x14ac:dyDescent="0.2">
      <c r="A84" s="304" t="s">
        <v>1198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304"/>
    </row>
    <row r="85" spans="1:17" x14ac:dyDescent="0.2">
      <c r="A85" s="304" t="s">
        <v>1198</v>
      </c>
      <c r="B85" s="304"/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304"/>
    </row>
  </sheetData>
  <sheetProtection password="EE6F" sheet="1" formatCells="0" formatColumns="0" formatRows="0" insertColumns="0" insertRows="0" insertHyperlinks="0" deleteColumns="0" deleteRows="0" sort="0" autoFilter="0" pivotTables="0"/>
  <mergeCells count="11">
    <mergeCell ref="A6:Q6"/>
    <mergeCell ref="A1:Q1"/>
    <mergeCell ref="A2:Q2"/>
    <mergeCell ref="A3:Q3"/>
    <mergeCell ref="A4:Q4"/>
    <mergeCell ref="A5:Q5"/>
    <mergeCell ref="A83:Q83"/>
    <mergeCell ref="A82:Q82"/>
    <mergeCell ref="A84:Q84"/>
    <mergeCell ref="A85:Q85"/>
    <mergeCell ref="A81:Q81"/>
  </mergeCells>
  <pageMargins left="0.511811024" right="0.511811024" top="0.78740157499999996" bottom="0.78740157499999996" header="0.31496062000000002" footer="0.31496062000000002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9</vt:i4>
      </vt:variant>
    </vt:vector>
  </HeadingPairs>
  <TitlesOfParts>
    <vt:vector size="11" baseType="lpstr">
      <vt:lpstr>ORÇAMENTO RESUMO</vt:lpstr>
      <vt:lpstr>CRONOGRAMA</vt:lpstr>
      <vt:lpstr>CRONOGRAMA!Area_de_impressao</vt:lpstr>
      <vt:lpstr>'ORÇAMENTO RESUMO'!Area_de_impressao</vt:lpstr>
      <vt:lpstr>'ORÇAMENTO RESUMO'!DadosExternos15</vt:lpstr>
      <vt:lpstr>'ORÇAMENTO RESUMO'!DadosExternos16</vt:lpstr>
      <vt:lpstr>'ORÇAMENTO RESUMO'!DadosExternos17</vt:lpstr>
      <vt:lpstr>'ORÇAMENTO RESUMO'!DadosExternos18</vt:lpstr>
      <vt:lpstr>'ORÇAMENTO RESUMO'!DadosExternos2</vt:lpstr>
      <vt:lpstr>'ORÇAMENTO RESUMO'!DadosExternos5</vt:lpstr>
      <vt:lpstr>'ORÇAMENTO RESUMO'!DadosExternos6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PARANACIDADE: Genezi Guedes dos Santos</dc:creator>
  <cp:lastModifiedBy>User</cp:lastModifiedBy>
  <cp:lastPrinted>2015-08-12T17:56:07Z</cp:lastPrinted>
  <dcterms:created xsi:type="dcterms:W3CDTF">2015-05-27T13:27:32Z</dcterms:created>
  <dcterms:modified xsi:type="dcterms:W3CDTF">2015-08-12T17:59:15Z</dcterms:modified>
</cp:coreProperties>
</file>